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8da9df93c78c51/TI/Archive/Web/Isaacsoft.com/CoolStuff/"/>
    </mc:Choice>
  </mc:AlternateContent>
  <xr:revisionPtr revIDLastSave="8" documentId="11_1111918B63E35631A1DCF56D89E8A72C140DEA56" xr6:coauthVersionLast="47" xr6:coauthVersionMax="47" xr10:uidLastSave="{E34C95E7-0FA5-44E2-8EA5-DB86DC088341}"/>
  <bookViews>
    <workbookView xWindow="30750" yWindow="7620" windowWidth="15555" windowHeight="16365" xr2:uid="{00000000-000D-0000-FFFF-FFFF00000000}"/>
  </bookViews>
  <sheets>
    <sheet name="Calendar" sheetId="1" r:id="rId1"/>
  </sheets>
  <definedNames>
    <definedName name="FallUseYear">Calendar!$D$2</definedName>
    <definedName name="Gregorian">Calendar!$A$2</definedName>
    <definedName name="Julian">Calendar!$B$2</definedName>
    <definedName name="ReformJump">Calendar!$E$2</definedName>
    <definedName name="UseYear">Calendar!$C$2</definedName>
    <definedName name="Year">Calendar!$A$1</definedName>
  </definedNames>
  <calcPr calcId="191029" iterate="1" iterateCount="10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E2" i="1"/>
  <c r="A2" i="1" l="1"/>
  <c r="D2" i="1" s="1"/>
  <c r="B2" i="1"/>
  <c r="I30" i="1" l="1"/>
  <c r="Q30" i="1"/>
  <c r="A30" i="1"/>
  <c r="C2" i="1"/>
  <c r="D32" i="1" l="1"/>
  <c r="G33" i="1"/>
  <c r="B34" i="1"/>
  <c r="E35" i="1"/>
  <c r="C37" i="1"/>
  <c r="B32" i="1"/>
  <c r="E33" i="1"/>
  <c r="C35" i="1"/>
  <c r="F36" i="1"/>
  <c r="A37" i="1"/>
  <c r="G32" i="1"/>
  <c r="F37" i="1"/>
  <c r="F32" i="1"/>
  <c r="G35" i="1"/>
  <c r="E32" i="1"/>
  <c r="C34" i="1"/>
  <c r="F35" i="1"/>
  <c r="A36" i="1"/>
  <c r="D37" i="1"/>
  <c r="C32" i="1"/>
  <c r="F33" i="1"/>
  <c r="A34" i="1"/>
  <c r="D35" i="1"/>
  <c r="G36" i="1"/>
  <c r="B37" i="1"/>
  <c r="A33" i="1"/>
  <c r="B36" i="1"/>
  <c r="A32" i="1"/>
  <c r="D33" i="1"/>
  <c r="G34" i="1"/>
  <c r="B35" i="1"/>
  <c r="E36" i="1"/>
  <c r="C33" i="1"/>
  <c r="F34" i="1"/>
  <c r="A35" i="1"/>
  <c r="D36" i="1"/>
  <c r="G37" i="1"/>
  <c r="B33" i="1"/>
  <c r="E34" i="1"/>
  <c r="C36" i="1"/>
  <c r="D34" i="1"/>
  <c r="E37" i="1"/>
  <c r="M32" i="1"/>
  <c r="K34" i="1"/>
  <c r="N35" i="1"/>
  <c r="I36" i="1"/>
  <c r="L37" i="1"/>
  <c r="I34" i="1"/>
  <c r="L35" i="1"/>
  <c r="K33" i="1"/>
  <c r="N34" i="1"/>
  <c r="N37" i="1"/>
  <c r="N32" i="1"/>
  <c r="L34" i="1"/>
  <c r="O35" i="1"/>
  <c r="M37" i="1"/>
  <c r="L32" i="1"/>
  <c r="O33" i="1"/>
  <c r="J34" i="1"/>
  <c r="M35" i="1"/>
  <c r="K37" i="1"/>
  <c r="K32" i="1"/>
  <c r="N33" i="1"/>
  <c r="O36" i="1"/>
  <c r="J37" i="1"/>
  <c r="I35" i="1"/>
  <c r="M34" i="1"/>
  <c r="I33" i="1"/>
  <c r="J36" i="1"/>
  <c r="J32" i="1"/>
  <c r="M33" i="1"/>
  <c r="K35" i="1"/>
  <c r="N36" i="1"/>
  <c r="I37" i="1"/>
  <c r="I32" i="1"/>
  <c r="L33" i="1"/>
  <c r="O34" i="1"/>
  <c r="J35" i="1"/>
  <c r="M36" i="1"/>
  <c r="L36" i="1"/>
  <c r="O37" i="1"/>
  <c r="O32" i="1"/>
  <c r="J33" i="1"/>
  <c r="K36" i="1"/>
  <c r="V32" i="1"/>
  <c r="Q33" i="1"/>
  <c r="T34" i="1"/>
  <c r="W35" i="1"/>
  <c r="R36" i="1"/>
  <c r="U37" i="1"/>
  <c r="T32" i="1"/>
  <c r="W33" i="1"/>
  <c r="S37" i="1"/>
  <c r="R35" i="1"/>
  <c r="S33" i="1"/>
  <c r="T36" i="1"/>
  <c r="W32" i="1"/>
  <c r="R33" i="1"/>
  <c r="S36" i="1"/>
  <c r="U32" i="1"/>
  <c r="S34" i="1"/>
  <c r="V35" i="1"/>
  <c r="Q36" i="1"/>
  <c r="T37" i="1"/>
  <c r="R34" i="1"/>
  <c r="U35" i="1"/>
  <c r="T33" i="1"/>
  <c r="U36" i="1"/>
  <c r="W37" i="1"/>
  <c r="U34" i="1"/>
  <c r="V37" i="1"/>
  <c r="S32" i="1"/>
  <c r="V33" i="1"/>
  <c r="Q34" i="1"/>
  <c r="T35" i="1"/>
  <c r="W36" i="1"/>
  <c r="R37" i="1"/>
  <c r="R32" i="1"/>
  <c r="U33" i="1"/>
  <c r="S35" i="1"/>
  <c r="V36" i="1"/>
  <c r="Q37" i="1"/>
  <c r="Q32" i="1"/>
  <c r="W34" i="1"/>
  <c r="V34" i="1"/>
  <c r="Q35" i="1"/>
  <c r="I3" i="1"/>
  <c r="A12" i="1"/>
  <c r="Q3" i="1"/>
  <c r="I12" i="1"/>
  <c r="A21" i="1"/>
  <c r="A3" i="1"/>
  <c r="I21" i="1"/>
  <c r="Q21" i="1"/>
  <c r="Q12" i="1"/>
  <c r="O14" i="1" l="1"/>
  <c r="J15" i="1"/>
  <c r="M16" i="1"/>
  <c r="K18" i="1"/>
  <c r="N19" i="1"/>
  <c r="K16" i="1"/>
  <c r="N17" i="1"/>
  <c r="L19" i="1"/>
  <c r="J14" i="1"/>
  <c r="M15" i="1"/>
  <c r="K17" i="1"/>
  <c r="N18" i="1"/>
  <c r="I19" i="1"/>
  <c r="K15" i="1"/>
  <c r="N16" i="1"/>
  <c r="I17" i="1"/>
  <c r="L18" i="1"/>
  <c r="O19" i="1"/>
  <c r="N14" i="1"/>
  <c r="I15" i="1"/>
  <c r="L16" i="1"/>
  <c r="O17" i="1"/>
  <c r="J18" i="1"/>
  <c r="M19" i="1"/>
  <c r="M14" i="1"/>
  <c r="I18" i="1"/>
  <c r="I14" i="1"/>
  <c r="L15" i="1"/>
  <c r="O16" i="1"/>
  <c r="L14" i="1"/>
  <c r="O15" i="1"/>
  <c r="J16" i="1"/>
  <c r="M17" i="1"/>
  <c r="K19" i="1"/>
  <c r="K14" i="1"/>
  <c r="N15" i="1"/>
  <c r="I16" i="1"/>
  <c r="L17" i="1"/>
  <c r="O18" i="1"/>
  <c r="J19" i="1"/>
  <c r="J17" i="1"/>
  <c r="M18" i="1"/>
  <c r="N23" i="1"/>
  <c r="I24" i="1"/>
  <c r="L25" i="1"/>
  <c r="O26" i="1"/>
  <c r="J27" i="1"/>
  <c r="M28" i="1"/>
  <c r="L23" i="1"/>
  <c r="O24" i="1"/>
  <c r="J25" i="1"/>
  <c r="M26" i="1"/>
  <c r="I23" i="1"/>
  <c r="L24" i="1"/>
  <c r="J26" i="1"/>
  <c r="I26" i="1"/>
  <c r="O23" i="1"/>
  <c r="J24" i="1"/>
  <c r="M25" i="1"/>
  <c r="N28" i="1"/>
  <c r="M23" i="1"/>
  <c r="K25" i="1"/>
  <c r="N26" i="1"/>
  <c r="I27" i="1"/>
  <c r="L28" i="1"/>
  <c r="K28" i="1"/>
  <c r="K24" i="1"/>
  <c r="N25" i="1"/>
  <c r="L27" i="1"/>
  <c r="O28" i="1"/>
  <c r="K27" i="1"/>
  <c r="K23" i="1"/>
  <c r="N24" i="1"/>
  <c r="I25" i="1"/>
  <c r="L26" i="1"/>
  <c r="O27" i="1"/>
  <c r="J28" i="1"/>
  <c r="J23" i="1"/>
  <c r="M24" i="1"/>
  <c r="K26" i="1"/>
  <c r="N27" i="1"/>
  <c r="I28" i="1"/>
  <c r="O25" i="1"/>
  <c r="M27" i="1"/>
  <c r="G5" i="1"/>
  <c r="B6" i="1"/>
  <c r="E7" i="1"/>
  <c r="C9" i="1"/>
  <c r="F10" i="1"/>
  <c r="F8" i="1"/>
  <c r="A9" i="1"/>
  <c r="A5" i="1"/>
  <c r="E9" i="1"/>
  <c r="F7" i="1"/>
  <c r="A8" i="1"/>
  <c r="G10" i="1"/>
  <c r="F5" i="1"/>
  <c r="A6" i="1"/>
  <c r="D7" i="1"/>
  <c r="G8" i="1"/>
  <c r="B9" i="1"/>
  <c r="E10" i="1"/>
  <c r="E5" i="1"/>
  <c r="C7" i="1"/>
  <c r="D10" i="1"/>
  <c r="B5" i="1"/>
  <c r="B8" i="1"/>
  <c r="C6" i="1"/>
  <c r="D9" i="1"/>
  <c r="D5" i="1"/>
  <c r="G6" i="1"/>
  <c r="B7" i="1"/>
  <c r="E8" i="1"/>
  <c r="C10" i="1"/>
  <c r="C5" i="1"/>
  <c r="F6" i="1"/>
  <c r="A7" i="1"/>
  <c r="D8" i="1"/>
  <c r="G9" i="1"/>
  <c r="B10" i="1"/>
  <c r="E6" i="1"/>
  <c r="C8" i="1"/>
  <c r="F9" i="1"/>
  <c r="A10" i="1"/>
  <c r="D6" i="1"/>
  <c r="G7" i="1"/>
  <c r="Q5" i="1"/>
  <c r="T6" i="1"/>
  <c r="W7" i="1"/>
  <c r="R8" i="1"/>
  <c r="U9" i="1"/>
  <c r="R6" i="1"/>
  <c r="S9" i="1"/>
  <c r="U8" i="1"/>
  <c r="Q7" i="1"/>
  <c r="R10" i="1"/>
  <c r="R5" i="1"/>
  <c r="S8" i="1"/>
  <c r="S6" i="1"/>
  <c r="V7" i="1"/>
  <c r="Q8" i="1"/>
  <c r="T9" i="1"/>
  <c r="W10" i="1"/>
  <c r="W5" i="1"/>
  <c r="U7" i="1"/>
  <c r="V10" i="1"/>
  <c r="W9" i="1"/>
  <c r="U6" i="1"/>
  <c r="V9" i="1"/>
  <c r="Q10" i="1"/>
  <c r="V5" i="1"/>
  <c r="Q6" i="1"/>
  <c r="T7" i="1"/>
  <c r="W8" i="1"/>
  <c r="R9" i="1"/>
  <c r="U10" i="1"/>
  <c r="U5" i="1"/>
  <c r="S7" i="1"/>
  <c r="V8" i="1"/>
  <c r="Q9" i="1"/>
  <c r="T10" i="1"/>
  <c r="T5" i="1"/>
  <c r="W6" i="1"/>
  <c r="R7" i="1"/>
  <c r="S10" i="1"/>
  <c r="S5" i="1"/>
  <c r="V6" i="1"/>
  <c r="T8" i="1"/>
  <c r="W23" i="1"/>
  <c r="R24" i="1"/>
  <c r="U25" i="1"/>
  <c r="S27" i="1"/>
  <c r="V28" i="1"/>
  <c r="U23" i="1"/>
  <c r="Q27" i="1"/>
  <c r="T28" i="1"/>
  <c r="U24" i="1"/>
  <c r="R26" i="1"/>
  <c r="U27" i="1"/>
  <c r="V25" i="1"/>
  <c r="Q26" i="1"/>
  <c r="T27" i="1"/>
  <c r="V23" i="1"/>
  <c r="Q24" i="1"/>
  <c r="T25" i="1"/>
  <c r="W26" i="1"/>
  <c r="R27" i="1"/>
  <c r="U28" i="1"/>
  <c r="S25" i="1"/>
  <c r="V26" i="1"/>
  <c r="R23" i="1"/>
  <c r="S26" i="1"/>
  <c r="V27" i="1"/>
  <c r="S24" i="1"/>
  <c r="W28" i="1"/>
  <c r="T23" i="1"/>
  <c r="W24" i="1"/>
  <c r="R25" i="1"/>
  <c r="U26" i="1"/>
  <c r="S28" i="1"/>
  <c r="S23" i="1"/>
  <c r="V24" i="1"/>
  <c r="Q25" i="1"/>
  <c r="T26" i="1"/>
  <c r="W27" i="1"/>
  <c r="R28" i="1"/>
  <c r="Q28" i="1"/>
  <c r="Q23" i="1"/>
  <c r="T24" i="1"/>
  <c r="W25" i="1"/>
  <c r="S15" i="1"/>
  <c r="V16" i="1"/>
  <c r="Q17" i="1"/>
  <c r="T18" i="1"/>
  <c r="W19" i="1"/>
  <c r="V14" i="1"/>
  <c r="Q15" i="1"/>
  <c r="T16" i="1"/>
  <c r="W17" i="1"/>
  <c r="R18" i="1"/>
  <c r="U19" i="1"/>
  <c r="R14" i="1"/>
  <c r="U15" i="1"/>
  <c r="Q14" i="1"/>
  <c r="R17" i="1"/>
  <c r="U18" i="1"/>
  <c r="W14" i="1"/>
  <c r="R15" i="1"/>
  <c r="U16" i="1"/>
  <c r="S18" i="1"/>
  <c r="V19" i="1"/>
  <c r="S14" i="1"/>
  <c r="Q16" i="1"/>
  <c r="R19" i="1"/>
  <c r="S17" i="1"/>
  <c r="V18" i="1"/>
  <c r="T15" i="1"/>
  <c r="W16" i="1"/>
  <c r="U14" i="1"/>
  <c r="S16" i="1"/>
  <c r="V17" i="1"/>
  <c r="Q18" i="1"/>
  <c r="T19" i="1"/>
  <c r="T14" i="1"/>
  <c r="W15" i="1"/>
  <c r="R16" i="1"/>
  <c r="U17" i="1"/>
  <c r="S19" i="1"/>
  <c r="V15" i="1"/>
  <c r="T17" i="1"/>
  <c r="W18" i="1"/>
  <c r="Q19" i="1"/>
  <c r="K6" i="1"/>
  <c r="N7" i="1"/>
  <c r="I8" i="1"/>
  <c r="L9" i="1"/>
  <c r="O10" i="1"/>
  <c r="N5" i="1"/>
  <c r="I6" i="1"/>
  <c r="L7" i="1"/>
  <c r="M10" i="1"/>
  <c r="K5" i="1"/>
  <c r="J10" i="1"/>
  <c r="L6" i="1"/>
  <c r="M9" i="1"/>
  <c r="O5" i="1"/>
  <c r="J6" i="1"/>
  <c r="M7" i="1"/>
  <c r="K9" i="1"/>
  <c r="N10" i="1"/>
  <c r="O8" i="1"/>
  <c r="J9" i="1"/>
  <c r="O9" i="1"/>
  <c r="J5" i="1"/>
  <c r="I5" i="1"/>
  <c r="O7" i="1"/>
  <c r="J8" i="1"/>
  <c r="M5" i="1"/>
  <c r="K7" i="1"/>
  <c r="N8" i="1"/>
  <c r="I9" i="1"/>
  <c r="L10" i="1"/>
  <c r="L5" i="1"/>
  <c r="O6" i="1"/>
  <c r="J7" i="1"/>
  <c r="M8" i="1"/>
  <c r="K10" i="1"/>
  <c r="N6" i="1"/>
  <c r="I7" i="1"/>
  <c r="L8" i="1"/>
  <c r="M6" i="1"/>
  <c r="K8" i="1"/>
  <c r="N9" i="1"/>
  <c r="I10" i="1"/>
  <c r="E23" i="1"/>
  <c r="C25" i="1"/>
  <c r="F26" i="1"/>
  <c r="A27" i="1"/>
  <c r="D28" i="1"/>
  <c r="D26" i="1"/>
  <c r="G27" i="1"/>
  <c r="B28" i="1"/>
  <c r="A26" i="1"/>
  <c r="D27" i="1"/>
  <c r="G28" i="1"/>
  <c r="G23" i="1"/>
  <c r="B24" i="1"/>
  <c r="E25" i="1"/>
  <c r="A24" i="1"/>
  <c r="D25" i="1"/>
  <c r="B27" i="1"/>
  <c r="E28" i="1"/>
  <c r="D23" i="1"/>
  <c r="G24" i="1"/>
  <c r="B25" i="1"/>
  <c r="E26" i="1"/>
  <c r="C28" i="1"/>
  <c r="C23" i="1"/>
  <c r="F24" i="1"/>
  <c r="A25" i="1"/>
  <c r="F25" i="1"/>
  <c r="F23" i="1"/>
  <c r="G26" i="1"/>
  <c r="B23" i="1"/>
  <c r="E24" i="1"/>
  <c r="C26" i="1"/>
  <c r="F27" i="1"/>
  <c r="A28" i="1"/>
  <c r="A23" i="1"/>
  <c r="D24" i="1"/>
  <c r="G25" i="1"/>
  <c r="B26" i="1"/>
  <c r="E27" i="1"/>
  <c r="C24" i="1"/>
  <c r="C27" i="1"/>
  <c r="F28" i="1"/>
  <c r="F14" i="1"/>
  <c r="A15" i="1"/>
  <c r="D16" i="1"/>
  <c r="G17" i="1"/>
  <c r="B18" i="1"/>
  <c r="E19" i="1"/>
  <c r="D14" i="1"/>
  <c r="G16" i="1"/>
  <c r="A17" i="1"/>
  <c r="D18" i="1"/>
  <c r="G19" i="1"/>
  <c r="E16" i="1"/>
  <c r="E14" i="1"/>
  <c r="C16" i="1"/>
  <c r="F17" i="1"/>
  <c r="A18" i="1"/>
  <c r="D19" i="1"/>
  <c r="G15" i="1"/>
  <c r="B16" i="1"/>
  <c r="E17" i="1"/>
  <c r="C19" i="1"/>
  <c r="E18" i="1"/>
  <c r="G14" i="1"/>
  <c r="B15" i="1"/>
  <c r="C18" i="1"/>
  <c r="F19" i="1"/>
  <c r="C14" i="1"/>
  <c r="F15" i="1"/>
  <c r="A16" i="1"/>
  <c r="D17" i="1"/>
  <c r="G18" i="1"/>
  <c r="B19" i="1"/>
  <c r="B14" i="1"/>
  <c r="E15" i="1"/>
  <c r="C17" i="1"/>
  <c r="F18" i="1"/>
  <c r="A19" i="1"/>
  <c r="A14" i="1"/>
  <c r="D15" i="1"/>
  <c r="B17" i="1"/>
  <c r="C15" i="1"/>
  <c r="F16" i="1"/>
</calcChain>
</file>

<file path=xl/sharedStrings.xml><?xml version="1.0" encoding="utf-8"?>
<sst xmlns="http://schemas.openxmlformats.org/spreadsheetml/2006/main" count="86" uniqueCount="7">
  <si>
    <t>S</t>
  </si>
  <si>
    <t>M</t>
  </si>
  <si>
    <t>T</t>
  </si>
  <si>
    <t>W</t>
  </si>
  <si>
    <t>F</t>
  </si>
  <si>
    <t>http://www.isaacsoft.com/CoolStuff/PerpetualCalendar.html</t>
  </si>
  <si>
    <t>Copyright © 2006 by Tony Isaac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</si>
</sst>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d"/>
  </numFmts>
  <fonts count="6" x14ac:knownFonts="1">
    <font>
      <sz val="10"/>
      <name val="Arial"/>
    </font>
    <font>
      <b/>
      <sz val="12"/>
      <color indexed="9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u/>
      <sz val="10"/>
      <color indexed="12"/>
      <name val="Arial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0" fillId="0" borderId="4" xfId="0" applyNumberFormat="1" applyBorder="1"/>
    <xf numFmtId="165" fontId="0" fillId="0" borderId="0" xfId="0" applyNumberFormat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0" fontId="5" fillId="0" borderId="0" xfId="0" applyFont="1"/>
    <xf numFmtId="164" fontId="1" fillId="2" borderId="9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0" fontId="4" fillId="0" borderId="0" xfId="1" applyAlignment="1" applyProtection="1">
      <alignment horizontal="left"/>
    </xf>
    <xf numFmtId="0" fontId="3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Perpetual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workbookViewId="0">
      <selection activeCell="A2" sqref="A2"/>
    </sheetView>
  </sheetViews>
  <sheetFormatPr defaultRowHeight="12.75" x14ac:dyDescent="0.2"/>
  <cols>
    <col min="1" max="23" width="3.28515625" customWidth="1"/>
  </cols>
  <sheetData>
    <row r="1" spans="1:23" ht="23.25" x14ac:dyDescent="0.35">
      <c r="A1" s="16">
        <f ca="1">YEAR(TODAY())</f>
        <v>2023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">
      <c r="A2" s="11">
        <f ca="1">2000+MOD(Year,400)</f>
        <v>2023</v>
      </c>
      <c r="B2" s="11">
        <f ca="1">MOD(Year,28)+2004</f>
        <v>2011</v>
      </c>
      <c r="C2" s="11">
        <f ca="1">IF(Year&lt;1,-1,IF(Year&lt;1753,Julian,Gregorian))</f>
        <v>2023</v>
      </c>
      <c r="D2" s="11">
        <f ca="1">IF(Year&lt;1,-1,IF(Year&lt;1752,Julian,Gregorian))</f>
        <v>2023</v>
      </c>
      <c r="E2" s="11">
        <f ca="1">IF(Year=1752,11,0)</f>
        <v>0</v>
      </c>
    </row>
    <row r="3" spans="1:23" ht="15.75" x14ac:dyDescent="0.25">
      <c r="A3" s="17">
        <f ca="1">DATE(UseYear,1,1)</f>
        <v>44927</v>
      </c>
      <c r="B3" s="18"/>
      <c r="C3" s="18"/>
      <c r="D3" s="18"/>
      <c r="E3" s="18"/>
      <c r="F3" s="18"/>
      <c r="G3" s="19"/>
      <c r="I3" s="12">
        <f ca="1">DATE(UseYear,2,1)</f>
        <v>44958</v>
      </c>
      <c r="J3" s="13"/>
      <c r="K3" s="13"/>
      <c r="L3" s="13"/>
      <c r="M3" s="13"/>
      <c r="N3" s="13"/>
      <c r="O3" s="14"/>
      <c r="Q3" s="12">
        <f ca="1">DATE(UseYear,3,1)</f>
        <v>44986</v>
      </c>
      <c r="R3" s="13"/>
      <c r="S3" s="13"/>
      <c r="T3" s="13"/>
      <c r="U3" s="13"/>
      <c r="V3" s="13"/>
      <c r="W3" s="14"/>
    </row>
    <row r="4" spans="1:23" s="1" customFormat="1" ht="11.25" x14ac:dyDescent="0.2">
      <c r="A4" s="2" t="s">
        <v>0</v>
      </c>
      <c r="B4" s="3" t="s">
        <v>1</v>
      </c>
      <c r="C4" s="3" t="s">
        <v>2</v>
      </c>
      <c r="D4" s="3" t="s">
        <v>3</v>
      </c>
      <c r="E4" s="3" t="s">
        <v>2</v>
      </c>
      <c r="F4" s="3" t="s">
        <v>4</v>
      </c>
      <c r="G4" s="4" t="s">
        <v>0</v>
      </c>
      <c r="I4" s="2" t="s">
        <v>0</v>
      </c>
      <c r="J4" s="3" t="s">
        <v>1</v>
      </c>
      <c r="K4" s="3" t="s">
        <v>2</v>
      </c>
      <c r="L4" s="3" t="s">
        <v>3</v>
      </c>
      <c r="M4" s="3" t="s">
        <v>2</v>
      </c>
      <c r="N4" s="3" t="s">
        <v>4</v>
      </c>
      <c r="O4" s="4" t="s">
        <v>0</v>
      </c>
      <c r="Q4" s="2" t="s">
        <v>0</v>
      </c>
      <c r="R4" s="3" t="s">
        <v>1</v>
      </c>
      <c r="S4" s="3" t="s">
        <v>2</v>
      </c>
      <c r="T4" s="3" t="s">
        <v>3</v>
      </c>
      <c r="U4" s="3" t="s">
        <v>2</v>
      </c>
      <c r="V4" s="3" t="s">
        <v>4</v>
      </c>
      <c r="W4" s="4" t="s">
        <v>0</v>
      </c>
    </row>
    <row r="5" spans="1:23" x14ac:dyDescent="0.2">
      <c r="A5" s="5">
        <f ca="1">IF(MONTH(A3-WEEKDAY(A3)+1)=MONTH(A3),A3-WEEKDAY(A3)+1,"")</f>
        <v>44927</v>
      </c>
      <c r="B5" s="6">
        <f ca="1">IF(MONTH(A3-WEEKDAY(A3)+2)=MONTH(A3),A3-WEEKDAY(A3)+2,"")</f>
        <v>44928</v>
      </c>
      <c r="C5" s="6">
        <f ca="1">IF(MONTH(A3-WEEKDAY(A3)+3)=MONTH(A3),A3-WEEKDAY(A3)+3,"")</f>
        <v>44929</v>
      </c>
      <c r="D5" s="6">
        <f ca="1">IF(MONTH(A3-WEEKDAY(A3)+4)=MONTH(A3),A3-WEEKDAY(A3)+4,"")</f>
        <v>44930</v>
      </c>
      <c r="E5" s="6">
        <f ca="1">IF(MONTH(A3-WEEKDAY(A3)+5)=MONTH(A3),A3-WEEKDAY(A3)+5,"")</f>
        <v>44931</v>
      </c>
      <c r="F5" s="6">
        <f ca="1">IF(MONTH(A3-WEEKDAY(A3)+6)=MONTH(A3),A3-WEEKDAY(A3)+6,"")</f>
        <v>44932</v>
      </c>
      <c r="G5" s="7">
        <f ca="1">IF(MONTH(A3-WEEKDAY(A3)+7)=MONTH(A3),A3-WEEKDAY(A3)+7,"")</f>
        <v>44933</v>
      </c>
      <c r="I5" s="5" t="str">
        <f ca="1">IF(MONTH(I3-WEEKDAY(I3)+1)=MONTH(I3),I3-WEEKDAY(I3)+1,"")</f>
        <v/>
      </c>
      <c r="J5" s="6" t="str">
        <f ca="1">IF(MONTH(I3-WEEKDAY(I3)+2)=MONTH(I3),I3-WEEKDAY(I3)+2,"")</f>
        <v/>
      </c>
      <c r="K5" s="6" t="str">
        <f ca="1">IF(MONTH(I3-WEEKDAY(I3)+3)=MONTH(I3),I3-WEEKDAY(I3)+3,"")</f>
        <v/>
      </c>
      <c r="L5" s="6">
        <f ca="1">IF(MONTH(I3-WEEKDAY(I3)+4)=MONTH(I3),I3-WEEKDAY(I3)+4,"")</f>
        <v>44958</v>
      </c>
      <c r="M5" s="6">
        <f ca="1">IF(MONTH(I3-WEEKDAY(I3)+5)=MONTH(I3),I3-WEEKDAY(I3)+5,"")</f>
        <v>44959</v>
      </c>
      <c r="N5" s="6">
        <f ca="1">IF(MONTH(I3-WEEKDAY(I3)+6)=MONTH(I3),I3-WEEKDAY(I3)+6,"")</f>
        <v>44960</v>
      </c>
      <c r="O5" s="7">
        <f ca="1">IF(MONTH(I3-WEEKDAY(I3)+7)=MONTH(I3),I3-WEEKDAY(I3)+7,"")</f>
        <v>44961</v>
      </c>
      <c r="Q5" s="5" t="str">
        <f ca="1">IF(MONTH(Q3-WEEKDAY(Q3)+1)=MONTH(Q3),Q3-WEEKDAY(Q3)+1,"")</f>
        <v/>
      </c>
      <c r="R5" s="6" t="str">
        <f ca="1">IF(MONTH(Q3-WEEKDAY(Q3)+2)=MONTH(Q3),Q3-WEEKDAY(Q3)+2,"")</f>
        <v/>
      </c>
      <c r="S5" s="6" t="str">
        <f ca="1">IF(MONTH(Q3-WEEKDAY(Q3)+3)=MONTH(Q3),Q3-WEEKDAY(Q3)+3,"")</f>
        <v/>
      </c>
      <c r="T5" s="6">
        <f ca="1">IF(MONTH(Q3-WEEKDAY(Q3)+4)=MONTH(Q3),Q3-WEEKDAY(Q3)+4,"")</f>
        <v>44986</v>
      </c>
      <c r="U5" s="6">
        <f ca="1">IF(MONTH(Q3-WEEKDAY(Q3)+5)=MONTH(Q3),Q3-WEEKDAY(Q3)+5,"")</f>
        <v>44987</v>
      </c>
      <c r="V5" s="6">
        <f ca="1">IF(MONTH(Q3-WEEKDAY(Q3)+6)=MONTH(Q3),Q3-WEEKDAY(Q3)+6,"")</f>
        <v>44988</v>
      </c>
      <c r="W5" s="7">
        <f ca="1">IF(MONTH(Q3-WEEKDAY(Q3)+7)=MONTH(Q3),Q3-WEEKDAY(Q3)+7,"")</f>
        <v>44989</v>
      </c>
    </row>
    <row r="6" spans="1:23" x14ac:dyDescent="0.2">
      <c r="A6" s="5">
        <f ca="1">IF(MONTH(A3-WEEKDAY(A3)+8)=MONTH(A3),A3-WEEKDAY(A3)+8,"")</f>
        <v>44934</v>
      </c>
      <c r="B6" s="6">
        <f ca="1">IF(MONTH(A3-WEEKDAY(A3)+9)=MONTH(A3),A3-WEEKDAY(A3)+9,"")</f>
        <v>44935</v>
      </c>
      <c r="C6" s="6">
        <f ca="1">IF(MONTH(A3-WEEKDAY(A3)+10)=MONTH(A3),A3-WEEKDAY(A3)+10,"")</f>
        <v>44936</v>
      </c>
      <c r="D6" s="6">
        <f ca="1">IF(MONTH(A3-WEEKDAY(A3)+11)=MONTH(A3),A3-WEEKDAY(A3)+11,"")</f>
        <v>44937</v>
      </c>
      <c r="E6" s="6">
        <f ca="1">IF(MONTH(A3-WEEKDAY(A3)+12)=MONTH(A3),A3-WEEKDAY(A3)+12,"")</f>
        <v>44938</v>
      </c>
      <c r="F6" s="6">
        <f ca="1">IF(MONTH(A3-WEEKDAY(A3)+13)=MONTH(A3),A3-WEEKDAY(A3)+13,"")</f>
        <v>44939</v>
      </c>
      <c r="G6" s="7">
        <f ca="1">IF(MONTH(A3-WEEKDAY(A3)+14)=MONTH(A3),A3-WEEKDAY(A3)+14,"")</f>
        <v>44940</v>
      </c>
      <c r="I6" s="5">
        <f ca="1">IF(MONTH(I3-WEEKDAY(I3)+8)=MONTH(I3),I3-WEEKDAY(I3)+8,"")</f>
        <v>44962</v>
      </c>
      <c r="J6" s="6">
        <f ca="1">IF(MONTH(I3-WEEKDAY(I3)+9)=MONTH(I3),I3-WEEKDAY(I3)+9,"")</f>
        <v>44963</v>
      </c>
      <c r="K6" s="6">
        <f ca="1">IF(MONTH(I3-WEEKDAY(I3)+10)=MONTH(I3),I3-WEEKDAY(I3)+10,"")</f>
        <v>44964</v>
      </c>
      <c r="L6" s="6">
        <f ca="1">IF(MONTH(I3-WEEKDAY(I3)+11)=MONTH(I3),I3-WEEKDAY(I3)+11,"")</f>
        <v>44965</v>
      </c>
      <c r="M6" s="6">
        <f ca="1">IF(MONTH(I3-WEEKDAY(I3)+12)=MONTH(I3),I3-WEEKDAY(I3)+12,"")</f>
        <v>44966</v>
      </c>
      <c r="N6" s="6">
        <f ca="1">IF(MONTH(I3-WEEKDAY(I3)+13)=MONTH(I3),I3-WEEKDAY(I3)+13,"")</f>
        <v>44967</v>
      </c>
      <c r="O6" s="7">
        <f ca="1">IF(MONTH(I3-WEEKDAY(I3)+14)=MONTH(I3),I3-WEEKDAY(I3)+14,"")</f>
        <v>44968</v>
      </c>
      <c r="Q6" s="5">
        <f ca="1">IF(MONTH(Q3-WEEKDAY(Q3)+8)=MONTH(Q3),Q3-WEEKDAY(Q3)+8,"")</f>
        <v>44990</v>
      </c>
      <c r="R6" s="6">
        <f ca="1">IF(MONTH(Q3-WEEKDAY(Q3)+9)=MONTH(Q3),Q3-WEEKDAY(Q3)+9,"")</f>
        <v>44991</v>
      </c>
      <c r="S6" s="6">
        <f ca="1">IF(MONTH(Q3-WEEKDAY(Q3)+10)=MONTH(Q3),Q3-WEEKDAY(Q3)+10,"")</f>
        <v>44992</v>
      </c>
      <c r="T6" s="6">
        <f ca="1">IF(MONTH(Q3-WEEKDAY(Q3)+11)=MONTH(Q3),Q3-WEEKDAY(Q3)+11,"")</f>
        <v>44993</v>
      </c>
      <c r="U6" s="6">
        <f ca="1">IF(MONTH(Q3-WEEKDAY(Q3)+12)=MONTH(Q3),Q3-WEEKDAY(Q3)+12,"")</f>
        <v>44994</v>
      </c>
      <c r="V6" s="6">
        <f ca="1">IF(MONTH(Q3-WEEKDAY(Q3)+13)=MONTH(Q3),Q3-WEEKDAY(Q3)+13,"")</f>
        <v>44995</v>
      </c>
      <c r="W6" s="7">
        <f ca="1">IF(MONTH(Q3-WEEKDAY(Q3)+14)=MONTH(Q3),Q3-WEEKDAY(Q3)+14,"")</f>
        <v>44996</v>
      </c>
    </row>
    <row r="7" spans="1:23" x14ac:dyDescent="0.2">
      <c r="A7" s="5">
        <f ca="1">IF(MONTH(A3-WEEKDAY(A3)+15)=MONTH(A3),A3-WEEKDAY(A3)+15,"")</f>
        <v>44941</v>
      </c>
      <c r="B7" s="6">
        <f ca="1">IF(MONTH(A3-WEEKDAY(A3)+16)=MONTH(A3),A3-WEEKDAY(A3)+16,"")</f>
        <v>44942</v>
      </c>
      <c r="C7" s="6">
        <f ca="1">IF(MONTH(A3-WEEKDAY(A3)+17)=MONTH(A3),A3-WEEKDAY(A3)+17,"")</f>
        <v>44943</v>
      </c>
      <c r="D7" s="6">
        <f ca="1">IF(MONTH(A3-WEEKDAY(A3)+18)=MONTH(A3),A3-WEEKDAY(A3)+18,"")</f>
        <v>44944</v>
      </c>
      <c r="E7" s="6">
        <f ca="1">IF(MONTH(A3-WEEKDAY(A3)+19)=MONTH(A3),A3-WEEKDAY(A3)+19,"")</f>
        <v>44945</v>
      </c>
      <c r="F7" s="6">
        <f ca="1">IF(MONTH(A3-WEEKDAY(A3)+20)=MONTH(A3),A3-WEEKDAY(A3)+20,"")</f>
        <v>44946</v>
      </c>
      <c r="G7" s="7">
        <f ca="1">IF(MONTH(A3-WEEKDAY(A3)+21)=MONTH(A3),A3-WEEKDAY(A3)+21,"")</f>
        <v>44947</v>
      </c>
      <c r="I7" s="5">
        <f ca="1">IF(MONTH(I3-WEEKDAY(I3)+15)=MONTH(I3),I3-WEEKDAY(I3)+15,"")</f>
        <v>44969</v>
      </c>
      <c r="J7" s="6">
        <f ca="1">IF(MONTH(I3-WEEKDAY(I3)+16)=MONTH(I3),I3-WEEKDAY(I3)+16,"")</f>
        <v>44970</v>
      </c>
      <c r="K7" s="6">
        <f ca="1">IF(MONTH(I3-WEEKDAY(I3)+17)=MONTH(I3),I3-WEEKDAY(I3)+17,"")</f>
        <v>44971</v>
      </c>
      <c r="L7" s="6">
        <f ca="1">IF(MONTH(I3-WEEKDAY(I3)+18)=MONTH(I3),I3-WEEKDAY(I3)+18,"")</f>
        <v>44972</v>
      </c>
      <c r="M7" s="6">
        <f ca="1">IF(MONTH(I3-WEEKDAY(I3)+19)=MONTH(I3),I3-WEEKDAY(I3)+19,"")</f>
        <v>44973</v>
      </c>
      <c r="N7" s="6">
        <f ca="1">IF(MONTH(I3-WEEKDAY(I3)+20)=MONTH(I3),I3-WEEKDAY(I3)+20,"")</f>
        <v>44974</v>
      </c>
      <c r="O7" s="7">
        <f ca="1">IF(MONTH(I3-WEEKDAY(I3)+21)=MONTH(I3),I3-WEEKDAY(I3)+21,"")</f>
        <v>44975</v>
      </c>
      <c r="Q7" s="5">
        <f ca="1">IF(MONTH(Q3-WEEKDAY(Q3)+15)=MONTH(Q3),Q3-WEEKDAY(Q3)+15,"")</f>
        <v>44997</v>
      </c>
      <c r="R7" s="6">
        <f ca="1">IF(MONTH(Q3-WEEKDAY(Q3)+16)=MONTH(Q3),Q3-WEEKDAY(Q3)+16,"")</f>
        <v>44998</v>
      </c>
      <c r="S7" s="6">
        <f ca="1">IF(MONTH(Q3-WEEKDAY(Q3)+17)=MONTH(Q3),Q3-WEEKDAY(Q3)+17,"")</f>
        <v>44999</v>
      </c>
      <c r="T7" s="6">
        <f ca="1">IF(MONTH(Q3-WEEKDAY(Q3)+18)=MONTH(Q3),Q3-WEEKDAY(Q3)+18,"")</f>
        <v>45000</v>
      </c>
      <c r="U7" s="6">
        <f ca="1">IF(MONTH(Q3-WEEKDAY(Q3)+19)=MONTH(Q3),Q3-WEEKDAY(Q3)+19,"")</f>
        <v>45001</v>
      </c>
      <c r="V7" s="6">
        <f ca="1">IF(MONTH(Q3-WEEKDAY(Q3)+20)=MONTH(Q3),Q3-WEEKDAY(Q3)+20,"")</f>
        <v>45002</v>
      </c>
      <c r="W7" s="7">
        <f ca="1">IF(MONTH(Q3-WEEKDAY(Q3)+21)=MONTH(Q3),Q3-WEEKDAY(Q3)+21,"")</f>
        <v>45003</v>
      </c>
    </row>
    <row r="8" spans="1:23" x14ac:dyDescent="0.2">
      <c r="A8" s="5">
        <f ca="1">IF(MONTH(A3-WEEKDAY(A3)+22)=MONTH(A3),A3-WEEKDAY(A3)+22,"")</f>
        <v>44948</v>
      </c>
      <c r="B8" s="6">
        <f ca="1">IF(MONTH(A3-WEEKDAY(A3)+23)=MONTH(A3),A3-WEEKDAY(A3)+23,"")</f>
        <v>44949</v>
      </c>
      <c r="C8" s="6">
        <f ca="1">IF(MONTH(A3-WEEKDAY(A3)+24)=MONTH(A3),A3-WEEKDAY(A3)+24,"")</f>
        <v>44950</v>
      </c>
      <c r="D8" s="6">
        <f ca="1">IF(MONTH(A3-WEEKDAY(A3)+25)=MONTH(A3),A3-WEEKDAY(A3)+25,"")</f>
        <v>44951</v>
      </c>
      <c r="E8" s="6">
        <f ca="1">IF(MONTH(A3-WEEKDAY(A3)+26)=MONTH(A3),A3-WEEKDAY(A3)+26,"")</f>
        <v>44952</v>
      </c>
      <c r="F8" s="6">
        <f ca="1">IF(MONTH(A3-WEEKDAY(A3)+27)=MONTH(A3),A3-WEEKDAY(A3)+27,"")</f>
        <v>44953</v>
      </c>
      <c r="G8" s="7">
        <f ca="1">IF(MONTH(A3-WEEKDAY(A3)+28)=MONTH(A3),A3-WEEKDAY(A3)+28,"")</f>
        <v>44954</v>
      </c>
      <c r="I8" s="5">
        <f ca="1">IF(MONTH(I3-WEEKDAY(I3)+22)=MONTH(I3),I3-WEEKDAY(I3)+22,"")</f>
        <v>44976</v>
      </c>
      <c r="J8" s="6">
        <f ca="1">IF(MONTH(I3-WEEKDAY(I3)+23)=MONTH(I3),I3-WEEKDAY(I3)+23,"")</f>
        <v>44977</v>
      </c>
      <c r="K8" s="6">
        <f ca="1">IF(MONTH(I3-WEEKDAY(I3)+24)=MONTH(I3),I3-WEEKDAY(I3)+24,"")</f>
        <v>44978</v>
      </c>
      <c r="L8" s="6">
        <f ca="1">IF(MONTH(I3-WEEKDAY(I3)+25)=MONTH(I3),I3-WEEKDAY(I3)+25,"")</f>
        <v>44979</v>
      </c>
      <c r="M8" s="6">
        <f ca="1">IF(MONTH(I3-WEEKDAY(I3)+26)=MONTH(I3),I3-WEEKDAY(I3)+26,"")</f>
        <v>44980</v>
      </c>
      <c r="N8" s="6">
        <f ca="1">IF(MONTH(I3-WEEKDAY(I3)+27)=MONTH(I3),I3-WEEKDAY(I3)+27,"")</f>
        <v>44981</v>
      </c>
      <c r="O8" s="7">
        <f ca="1">IF(MONTH(I3-WEEKDAY(I3)+28)=MONTH(I3),I3-WEEKDAY(I3)+28,"")</f>
        <v>44982</v>
      </c>
      <c r="Q8" s="5">
        <f ca="1">IF(MONTH(Q3-WEEKDAY(Q3)+22)=MONTH(Q3),Q3-WEEKDAY(Q3)+22,"")</f>
        <v>45004</v>
      </c>
      <c r="R8" s="6">
        <f ca="1">IF(MONTH(Q3-WEEKDAY(Q3)+23)=MONTH(Q3),Q3-WEEKDAY(Q3)+23,"")</f>
        <v>45005</v>
      </c>
      <c r="S8" s="6">
        <f ca="1">IF(MONTH(Q3-WEEKDAY(Q3)+24)=MONTH(Q3),Q3-WEEKDAY(Q3)+24,"")</f>
        <v>45006</v>
      </c>
      <c r="T8" s="6">
        <f ca="1">IF(MONTH(Q3-WEEKDAY(Q3)+25)=MONTH(Q3),Q3-WEEKDAY(Q3)+25,"")</f>
        <v>45007</v>
      </c>
      <c r="U8" s="6">
        <f ca="1">IF(MONTH(Q3-WEEKDAY(Q3)+26)=MONTH(Q3),Q3-WEEKDAY(Q3)+26,"")</f>
        <v>45008</v>
      </c>
      <c r="V8" s="6">
        <f ca="1">IF(MONTH(Q3-WEEKDAY(Q3)+27)=MONTH(Q3),Q3-WEEKDAY(Q3)+27,"")</f>
        <v>45009</v>
      </c>
      <c r="W8" s="7">
        <f ca="1">IF(MONTH(Q3-WEEKDAY(Q3)+28)=MONTH(Q3),Q3-WEEKDAY(Q3)+28,"")</f>
        <v>45010</v>
      </c>
    </row>
    <row r="9" spans="1:23" x14ac:dyDescent="0.2">
      <c r="A9" s="5">
        <f ca="1">IF(MONTH(A3-WEEKDAY(A3)+29)=MONTH(A3),A3-WEEKDAY(A3)+29,"")</f>
        <v>44955</v>
      </c>
      <c r="B9" s="6">
        <f ca="1">IF(MONTH(A3-WEEKDAY(A3)+30)=MONTH(A3),A3-WEEKDAY(A3)+30,"")</f>
        <v>44956</v>
      </c>
      <c r="C9" s="6">
        <f ca="1">IF(MONTH(A3-WEEKDAY(A3)+31)=MONTH(A3),A3-WEEKDAY(A3)+31,"")</f>
        <v>44957</v>
      </c>
      <c r="D9" s="6" t="str">
        <f ca="1">IF(MONTH(A3-WEEKDAY(A3)+32)=MONTH(A3),A3-WEEKDAY(A3)+32,"")</f>
        <v/>
      </c>
      <c r="E9" s="6" t="str">
        <f ca="1">IF(MONTH(A3-WEEKDAY(A3)+33)=MONTH(A3),A3-WEEKDAY(A3)+33,"")</f>
        <v/>
      </c>
      <c r="F9" s="6" t="str">
        <f ca="1">IF(MONTH(A3-WEEKDAY(A3)+34)=MONTH(A3),A3-WEEKDAY(A3)+34,"")</f>
        <v/>
      </c>
      <c r="G9" s="7" t="str">
        <f ca="1">IF(MONTH(A3-WEEKDAY(A3)+35)=MONTH(A3),A3-WEEKDAY(A3)+35,"")</f>
        <v/>
      </c>
      <c r="I9" s="5">
        <f ca="1">IF(MONTH(I3-WEEKDAY(I3)+29)=MONTH(I3),I3-WEEKDAY(I3)+29,"")</f>
        <v>44983</v>
      </c>
      <c r="J9" s="6">
        <f ca="1">IF(MONTH(I3-WEEKDAY(I3)+30)=MONTH(I3),I3-WEEKDAY(I3)+30,"")</f>
        <v>44984</v>
      </c>
      <c r="K9" s="6">
        <f ca="1">IF(MONTH(I3-WEEKDAY(I3)+31)=MONTH(I3),I3-WEEKDAY(I3)+31,"")</f>
        <v>44985</v>
      </c>
      <c r="L9" s="6" t="str">
        <f ca="1">IF(MONTH(I3-WEEKDAY(I3)+32)=MONTH(I3),I3-WEEKDAY(I3)+32,"")</f>
        <v/>
      </c>
      <c r="M9" s="6" t="str">
        <f ca="1">IF(MONTH(I3-WEEKDAY(I3)+33)=MONTH(I3),I3-WEEKDAY(I3)+33,"")</f>
        <v/>
      </c>
      <c r="N9" s="6" t="str">
        <f ca="1">IF(MONTH(I3-WEEKDAY(I3)+34)=MONTH(I3),I3-WEEKDAY(I3)+34,"")</f>
        <v/>
      </c>
      <c r="O9" s="7" t="str">
        <f ca="1">IF(MONTH(I3-WEEKDAY(I3)+35)=MONTH(I3),I3-WEEKDAY(I3)+35,"")</f>
        <v/>
      </c>
      <c r="Q9" s="5">
        <f ca="1">IF(MONTH(Q3-WEEKDAY(Q3)+29)=MONTH(Q3),Q3-WEEKDAY(Q3)+29,"")</f>
        <v>45011</v>
      </c>
      <c r="R9" s="6">
        <f ca="1">IF(MONTH(Q3-WEEKDAY(Q3)+30)=MONTH(Q3),Q3-WEEKDAY(Q3)+30,"")</f>
        <v>45012</v>
      </c>
      <c r="S9" s="6">
        <f ca="1">IF(MONTH(Q3-WEEKDAY(Q3)+31)=MONTH(Q3),Q3-WEEKDAY(Q3)+31,"")</f>
        <v>45013</v>
      </c>
      <c r="T9" s="6">
        <f ca="1">IF(MONTH(Q3-WEEKDAY(Q3)+32)=MONTH(Q3),Q3-WEEKDAY(Q3)+32,"")</f>
        <v>45014</v>
      </c>
      <c r="U9" s="6">
        <f ca="1">IF(MONTH(Q3-WEEKDAY(Q3)+33)=MONTH(Q3),Q3-WEEKDAY(Q3)+33,"")</f>
        <v>45015</v>
      </c>
      <c r="V9" s="6">
        <f ca="1">IF(MONTH(Q3-WEEKDAY(Q3)+34)=MONTH(Q3),Q3-WEEKDAY(Q3)+34,"")</f>
        <v>45016</v>
      </c>
      <c r="W9" s="7" t="str">
        <f ca="1">IF(MONTH(Q3-WEEKDAY(Q3)+35)=MONTH(Q3),Q3-WEEKDAY(Q3)+35,"")</f>
        <v/>
      </c>
    </row>
    <row r="10" spans="1:23" x14ac:dyDescent="0.2">
      <c r="A10" s="8" t="str">
        <f ca="1">IF(MONTH(A3-WEEKDAY(A3)+36)=MONTH(A3),A3-WEEKDAY(A3)+36,"")</f>
        <v/>
      </c>
      <c r="B10" s="9" t="str">
        <f ca="1">IF(MONTH(A3-WEEKDAY(A3)+37)=MONTH(A3),A3-WEEKDAY(A3)+37,"")</f>
        <v/>
      </c>
      <c r="C10" s="9" t="str">
        <f ca="1">IF(MONTH(A3-WEEKDAY(A3)+38)=MONTH(A3),A3-WEEKDAY(A3)+38,"")</f>
        <v/>
      </c>
      <c r="D10" s="9" t="str">
        <f ca="1">IF(MONTH(A3-WEEKDAY(A3)+39)=MONTH(A3),A3-WEEKDAY(A3)+39,"")</f>
        <v/>
      </c>
      <c r="E10" s="9" t="str">
        <f ca="1">IF(MONTH(A3-WEEKDAY(A3)+40)=MONTH(A3),A3-WEEKDAY(A3)+40,"")</f>
        <v/>
      </c>
      <c r="F10" s="9" t="str">
        <f ca="1">IF(MONTH(A3-WEEKDAY(A3)+41)=MONTH(A3),A3-WEEKDAY(A3)+41,"")</f>
        <v/>
      </c>
      <c r="G10" s="10" t="str">
        <f ca="1">IF(MONTH(A3-WEEKDAY(A3)+42)=MONTH(A3),A3-WEEKDAY(A3)+42,"")</f>
        <v/>
      </c>
      <c r="I10" s="8" t="str">
        <f ca="1">IF(MONTH(I3-WEEKDAY(I3)+36)=MONTH(I3),I3-WEEKDAY(I3)+36,"")</f>
        <v/>
      </c>
      <c r="J10" s="9" t="str">
        <f ca="1">IF(MONTH(I3-WEEKDAY(I3)+37)=MONTH(I3),I3-WEEKDAY(I3)+37,"")</f>
        <v/>
      </c>
      <c r="K10" s="9" t="str">
        <f ca="1">IF(MONTH(I3-WEEKDAY(I3)+38)=MONTH(I3),I3-WEEKDAY(I3)+38,"")</f>
        <v/>
      </c>
      <c r="L10" s="9" t="str">
        <f ca="1">IF(MONTH(I3-WEEKDAY(I3)+39)=MONTH(I3),I3-WEEKDAY(I3)+39,"")</f>
        <v/>
      </c>
      <c r="M10" s="9" t="str">
        <f ca="1">IF(MONTH(I3-WEEKDAY(I3)+40)=MONTH(I3),I3-WEEKDAY(I3)+40,"")</f>
        <v/>
      </c>
      <c r="N10" s="9" t="str">
        <f ca="1">IF(MONTH(I3-WEEKDAY(I3)+41)=MONTH(I3),I3-WEEKDAY(I3)+41,"")</f>
        <v/>
      </c>
      <c r="O10" s="10" t="str">
        <f ca="1">IF(MONTH(I3-WEEKDAY(I3)+42)=MONTH(I3),I3-WEEKDAY(I3)+42,"")</f>
        <v/>
      </c>
      <c r="Q10" s="8" t="str">
        <f ca="1">IF(MONTH(Q3-WEEKDAY(Q3)+36)=MONTH(Q3),Q3-WEEKDAY(Q3)+36,"")</f>
        <v/>
      </c>
      <c r="R10" s="9" t="str">
        <f ca="1">IF(MONTH(Q3-WEEKDAY(Q3)+37)=MONTH(Q3),Q3-WEEKDAY(Q3)+37,"")</f>
        <v/>
      </c>
      <c r="S10" s="9" t="str">
        <f ca="1">IF(MONTH(Q3-WEEKDAY(Q3)+38)=MONTH(Q3),Q3-WEEKDAY(Q3)+38,"")</f>
        <v/>
      </c>
      <c r="T10" s="9" t="str">
        <f ca="1">IF(MONTH(Q3-WEEKDAY(Q3)+39)=MONTH(Q3),Q3-WEEKDAY(Q3)+39,"")</f>
        <v/>
      </c>
      <c r="U10" s="9" t="str">
        <f ca="1">IF(MONTH(Q3-WEEKDAY(Q3)+40)=MONTH(Q3),Q3-WEEKDAY(Q3)+40,"")</f>
        <v/>
      </c>
      <c r="V10" s="9" t="str">
        <f ca="1">IF(MONTH(Q3-WEEKDAY(Q3)+41)=MONTH(Q3),Q3-WEEKDAY(Q3)+41,"")</f>
        <v/>
      </c>
      <c r="W10" s="10" t="str">
        <f ca="1">IF(MONTH(Q3-WEEKDAY(Q3)+42)=MONTH(Q3),Q3-WEEKDAY(Q3)+42,"")</f>
        <v/>
      </c>
    </row>
    <row r="12" spans="1:23" ht="15.75" x14ac:dyDescent="0.25">
      <c r="A12" s="12">
        <f ca="1">DATE(UseYear,4,1)</f>
        <v>45017</v>
      </c>
      <c r="B12" s="13"/>
      <c r="C12" s="13"/>
      <c r="D12" s="13"/>
      <c r="E12" s="13"/>
      <c r="F12" s="13"/>
      <c r="G12" s="14"/>
      <c r="I12" s="12">
        <f ca="1">DATE(UseYear,5,1)</f>
        <v>45047</v>
      </c>
      <c r="J12" s="13"/>
      <c r="K12" s="13"/>
      <c r="L12" s="13"/>
      <c r="M12" s="13"/>
      <c r="N12" s="13"/>
      <c r="O12" s="14"/>
      <c r="Q12" s="12">
        <f ca="1">DATE(UseYear,6,1)</f>
        <v>45078</v>
      </c>
      <c r="R12" s="13"/>
      <c r="S12" s="13"/>
      <c r="T12" s="13"/>
      <c r="U12" s="13"/>
      <c r="V12" s="13"/>
      <c r="W12" s="14"/>
    </row>
    <row r="13" spans="1:23" s="1" customFormat="1" ht="11.25" x14ac:dyDescent="0.2">
      <c r="A13" s="2" t="s">
        <v>0</v>
      </c>
      <c r="B13" s="3" t="s">
        <v>1</v>
      </c>
      <c r="C13" s="3" t="s">
        <v>2</v>
      </c>
      <c r="D13" s="3" t="s">
        <v>3</v>
      </c>
      <c r="E13" s="3" t="s">
        <v>2</v>
      </c>
      <c r="F13" s="3" t="s">
        <v>4</v>
      </c>
      <c r="G13" s="4" t="s">
        <v>0</v>
      </c>
      <c r="I13" s="2" t="s">
        <v>0</v>
      </c>
      <c r="J13" s="3" t="s">
        <v>1</v>
      </c>
      <c r="K13" s="3" t="s">
        <v>2</v>
      </c>
      <c r="L13" s="3" t="s">
        <v>3</v>
      </c>
      <c r="M13" s="3" t="s">
        <v>2</v>
      </c>
      <c r="N13" s="3" t="s">
        <v>4</v>
      </c>
      <c r="O13" s="4" t="s">
        <v>0</v>
      </c>
      <c r="Q13" s="2" t="s">
        <v>0</v>
      </c>
      <c r="R13" s="3" t="s">
        <v>1</v>
      </c>
      <c r="S13" s="3" t="s">
        <v>2</v>
      </c>
      <c r="T13" s="3" t="s">
        <v>3</v>
      </c>
      <c r="U13" s="3" t="s">
        <v>2</v>
      </c>
      <c r="V13" s="3" t="s">
        <v>4</v>
      </c>
      <c r="W13" s="4" t="s">
        <v>0</v>
      </c>
    </row>
    <row r="14" spans="1:23" x14ac:dyDescent="0.2">
      <c r="A14" s="5" t="str">
        <f ca="1">IF(MONTH(A12-WEEKDAY(A12)+1)=MONTH(A12),A12-WEEKDAY(A12)+1,"")</f>
        <v/>
      </c>
      <c r="B14" s="6" t="str">
        <f ca="1">IF(MONTH(A12-WEEKDAY(A12)+2)=MONTH(A12),A12-WEEKDAY(A12)+2,"")</f>
        <v/>
      </c>
      <c r="C14" s="6" t="str">
        <f ca="1">IF(MONTH(A12-WEEKDAY(A12)+3)=MONTH(A12),A12-WEEKDAY(A12)+3,"")</f>
        <v/>
      </c>
      <c r="D14" s="6" t="str">
        <f ca="1">IF(MONTH(A12-WEEKDAY(A12)+4)=MONTH(A12),A12-WEEKDAY(A12)+4,"")</f>
        <v/>
      </c>
      <c r="E14" s="6" t="str">
        <f ca="1">IF(MONTH(A12-WEEKDAY(A12)+5)=MONTH(A12),A12-WEEKDAY(A12)+5,"")</f>
        <v/>
      </c>
      <c r="F14" s="6" t="str">
        <f ca="1">IF(MONTH(A12-WEEKDAY(A12)+6)=MONTH(A12),A12-WEEKDAY(A12)+6,"")</f>
        <v/>
      </c>
      <c r="G14" s="7">
        <f ca="1">IF(MONTH(A12-WEEKDAY(A12)+7)=MONTH(A12),A12-WEEKDAY(A12)+7,"")</f>
        <v>45017</v>
      </c>
      <c r="I14" s="5" t="str">
        <f ca="1">IF(MONTH(I12-WEEKDAY(I12)+1)=MONTH(I12),I12-WEEKDAY(I12)+1,"")</f>
        <v/>
      </c>
      <c r="J14" s="6">
        <f ca="1">IF(MONTH(I12-WEEKDAY(I12)+2)=MONTH(I12),I12-WEEKDAY(I12)+2,"")</f>
        <v>45047</v>
      </c>
      <c r="K14" s="6">
        <f ca="1">IF(MONTH(I12-WEEKDAY(I12)+3)=MONTH(I12),I12-WEEKDAY(I12)+3,"")</f>
        <v>45048</v>
      </c>
      <c r="L14" s="6">
        <f ca="1">IF(MONTH(I12-WEEKDAY(I12)+4)=MONTH(I12),I12-WEEKDAY(I12)+4,"")</f>
        <v>45049</v>
      </c>
      <c r="M14" s="6">
        <f ca="1">IF(MONTH(I12-WEEKDAY(I12)+5)=MONTH(I12),I12-WEEKDAY(I12)+5,"")</f>
        <v>45050</v>
      </c>
      <c r="N14" s="6">
        <f ca="1">IF(MONTH(I12-WEEKDAY(I12)+6)=MONTH(I12),I12-WEEKDAY(I12)+6,"")</f>
        <v>45051</v>
      </c>
      <c r="O14" s="7">
        <f ca="1">IF(MONTH(I12-WEEKDAY(I12)+7)=MONTH(I12),I12-WEEKDAY(I12)+7,"")</f>
        <v>45052</v>
      </c>
      <c r="Q14" s="5" t="str">
        <f ca="1">IF(MONTH(Q12-WEEKDAY(Q12)+1)=MONTH(Q12),Q12-WEEKDAY(Q12)+1,"")</f>
        <v/>
      </c>
      <c r="R14" s="6" t="str">
        <f ca="1">IF(MONTH(Q12-WEEKDAY(Q12)+2)=MONTH(Q12),Q12-WEEKDAY(Q12)+2,"")</f>
        <v/>
      </c>
      <c r="S14" s="6" t="str">
        <f ca="1">IF(MONTH(Q12-WEEKDAY(Q12)+3)=MONTH(Q12),Q12-WEEKDAY(Q12)+3,"")</f>
        <v/>
      </c>
      <c r="T14" s="6" t="str">
        <f ca="1">IF(MONTH(Q12-WEEKDAY(Q12)+4)=MONTH(Q12),Q12-WEEKDAY(Q12)+4,"")</f>
        <v/>
      </c>
      <c r="U14" s="6">
        <f ca="1">IF(MONTH(Q12-WEEKDAY(Q12)+5)=MONTH(Q12),Q12-WEEKDAY(Q12)+5,"")</f>
        <v>45078</v>
      </c>
      <c r="V14" s="6">
        <f ca="1">IF(MONTH(Q12-WEEKDAY(Q12)+6)=MONTH(Q12),Q12-WEEKDAY(Q12)+6,"")</f>
        <v>45079</v>
      </c>
      <c r="W14" s="7">
        <f ca="1">IF(MONTH(Q12-WEEKDAY(Q12)+7)=MONTH(Q12),Q12-WEEKDAY(Q12)+7,"")</f>
        <v>45080</v>
      </c>
    </row>
    <row r="15" spans="1:23" x14ac:dyDescent="0.2">
      <c r="A15" s="5">
        <f ca="1">IF(MONTH(A12-WEEKDAY(A12)+8)=MONTH(A12),A12-WEEKDAY(A12)+8,"")</f>
        <v>45018</v>
      </c>
      <c r="B15" s="6">
        <f ca="1">IF(MONTH(A12-WEEKDAY(A12)+9)=MONTH(A12),A12-WEEKDAY(A12)+9,"")</f>
        <v>45019</v>
      </c>
      <c r="C15" s="6">
        <f ca="1">IF(MONTH(A12-WEEKDAY(A12)+10)=MONTH(A12),A12-WEEKDAY(A12)+10,"")</f>
        <v>45020</v>
      </c>
      <c r="D15" s="6">
        <f ca="1">IF(MONTH(A12-WEEKDAY(A12)+11)=MONTH(A12),A12-WEEKDAY(A12)+11,"")</f>
        <v>45021</v>
      </c>
      <c r="E15" s="6">
        <f ca="1">IF(MONTH(A12-WEEKDAY(A12)+12)=MONTH(A12),A12-WEEKDAY(A12)+12,"")</f>
        <v>45022</v>
      </c>
      <c r="F15" s="6">
        <f ca="1">IF(MONTH(A12-WEEKDAY(A12)+13)=MONTH(A12),A12-WEEKDAY(A12)+13,"")</f>
        <v>45023</v>
      </c>
      <c r="G15" s="7">
        <f ca="1">IF(MONTH(A12-WEEKDAY(A12)+14)=MONTH(A12),A12-WEEKDAY(A12)+14,"")</f>
        <v>45024</v>
      </c>
      <c r="I15" s="5">
        <f ca="1">IF(MONTH(I12-WEEKDAY(I12)+8)=MONTH(I12),I12-WEEKDAY(I12)+8,"")</f>
        <v>45053</v>
      </c>
      <c r="J15" s="6">
        <f ca="1">IF(MONTH(I12-WEEKDAY(I12)+9)=MONTH(I12),I12-WEEKDAY(I12)+9,"")</f>
        <v>45054</v>
      </c>
      <c r="K15" s="6">
        <f ca="1">IF(MONTH(I12-WEEKDAY(I12)+10)=MONTH(I12),I12-WEEKDAY(I12)+10,"")</f>
        <v>45055</v>
      </c>
      <c r="L15" s="6">
        <f ca="1">IF(MONTH(I12-WEEKDAY(I12)+11)=MONTH(I12),I12-WEEKDAY(I12)+11,"")</f>
        <v>45056</v>
      </c>
      <c r="M15" s="6">
        <f ca="1">IF(MONTH(I12-WEEKDAY(I12)+12)=MONTH(I12),I12-WEEKDAY(I12)+12,"")</f>
        <v>45057</v>
      </c>
      <c r="N15" s="6">
        <f ca="1">IF(MONTH(I12-WEEKDAY(I12)+13)=MONTH(I12),I12-WEEKDAY(I12)+13,"")</f>
        <v>45058</v>
      </c>
      <c r="O15" s="7">
        <f ca="1">IF(MONTH(I12-WEEKDAY(I12)+14)=MONTH(I12),I12-WEEKDAY(I12)+14,"")</f>
        <v>45059</v>
      </c>
      <c r="Q15" s="5">
        <f ca="1">IF(MONTH(Q12-WEEKDAY(Q12)+8)=MONTH(Q12),Q12-WEEKDAY(Q12)+8,"")</f>
        <v>45081</v>
      </c>
      <c r="R15" s="6">
        <f ca="1">IF(MONTH(Q12-WEEKDAY(Q12)+9)=MONTH(Q12),Q12-WEEKDAY(Q12)+9,"")</f>
        <v>45082</v>
      </c>
      <c r="S15" s="6">
        <f ca="1">IF(MONTH(Q12-WEEKDAY(Q12)+10)=MONTH(Q12),Q12-WEEKDAY(Q12)+10,"")</f>
        <v>45083</v>
      </c>
      <c r="T15" s="6">
        <f ca="1">IF(MONTH(Q12-WEEKDAY(Q12)+11)=MONTH(Q12),Q12-WEEKDAY(Q12)+11,"")</f>
        <v>45084</v>
      </c>
      <c r="U15" s="6">
        <f ca="1">IF(MONTH(Q12-WEEKDAY(Q12)+12)=MONTH(Q12),Q12-WEEKDAY(Q12)+12,"")</f>
        <v>45085</v>
      </c>
      <c r="V15" s="6">
        <f ca="1">IF(MONTH(Q12-WEEKDAY(Q12)+13)=MONTH(Q12),Q12-WEEKDAY(Q12)+13,"")</f>
        <v>45086</v>
      </c>
      <c r="W15" s="7">
        <f ca="1">IF(MONTH(Q12-WEEKDAY(Q12)+14)=MONTH(Q12),Q12-WEEKDAY(Q12)+14,"")</f>
        <v>45087</v>
      </c>
    </row>
    <row r="16" spans="1:23" x14ac:dyDescent="0.2">
      <c r="A16" s="5">
        <f ca="1">IF(MONTH(A12-WEEKDAY(A12)+15)=MONTH(A12),A12-WEEKDAY(A12)+15,"")</f>
        <v>45025</v>
      </c>
      <c r="B16" s="6">
        <f ca="1">IF(MONTH(A12-WEEKDAY(A12)+16)=MONTH(A12),A12-WEEKDAY(A12)+16,"")</f>
        <v>45026</v>
      </c>
      <c r="C16" s="6">
        <f ca="1">IF(MONTH(A12-WEEKDAY(A12)+17)=MONTH(A12),A12-WEEKDAY(A12)+17,"")</f>
        <v>45027</v>
      </c>
      <c r="D16" s="6">
        <f ca="1">IF(MONTH(A12-WEEKDAY(A12)+18)=MONTH(A12),A12-WEEKDAY(A12)+18,"")</f>
        <v>45028</v>
      </c>
      <c r="E16" s="6">
        <f ca="1">IF(MONTH(A12-WEEKDAY(A12)+19)=MONTH(A12),A12-WEEKDAY(A12)+19,"")</f>
        <v>45029</v>
      </c>
      <c r="F16" s="6">
        <f ca="1">IF(MONTH(A12-WEEKDAY(A12)+20)=MONTH(A12),A12-WEEKDAY(A12)+20,"")</f>
        <v>45030</v>
      </c>
      <c r="G16" s="7">
        <f ca="1">IF(MONTH(A12-WEEKDAY(A12)+21)=MONTH(A12),A12-WEEKDAY(A12)+21,"")</f>
        <v>45031</v>
      </c>
      <c r="I16" s="5">
        <f ca="1">IF(MONTH(I12-WEEKDAY(I12)+15)=MONTH(I12),I12-WEEKDAY(I12)+15,"")</f>
        <v>45060</v>
      </c>
      <c r="J16" s="6">
        <f ca="1">IF(MONTH(I12-WEEKDAY(I12)+16)=MONTH(I12),I12-WEEKDAY(I12)+16,"")</f>
        <v>45061</v>
      </c>
      <c r="K16" s="6">
        <f ca="1">IF(MONTH(I12-WEEKDAY(I12)+17)=MONTH(I12),I12-WEEKDAY(I12)+17,"")</f>
        <v>45062</v>
      </c>
      <c r="L16" s="6">
        <f ca="1">IF(MONTH(I12-WEEKDAY(I12)+18)=MONTH(I12),I12-WEEKDAY(I12)+18,"")</f>
        <v>45063</v>
      </c>
      <c r="M16" s="6">
        <f ca="1">IF(MONTH(I12-WEEKDAY(I12)+19)=MONTH(I12),I12-WEEKDAY(I12)+19,"")</f>
        <v>45064</v>
      </c>
      <c r="N16" s="6">
        <f ca="1">IF(MONTH(I12-WEEKDAY(I12)+20)=MONTH(I12),I12-WEEKDAY(I12)+20,"")</f>
        <v>45065</v>
      </c>
      <c r="O16" s="7">
        <f ca="1">IF(MONTH(I12-WEEKDAY(I12)+21)=MONTH(I12),I12-WEEKDAY(I12)+21,"")</f>
        <v>45066</v>
      </c>
      <c r="Q16" s="5">
        <f ca="1">IF(MONTH(Q12-WEEKDAY(Q12)+15)=MONTH(Q12),Q12-WEEKDAY(Q12)+15,"")</f>
        <v>45088</v>
      </c>
      <c r="R16" s="6">
        <f ca="1">IF(MONTH(Q12-WEEKDAY(Q12)+16)=MONTH(Q12),Q12-WEEKDAY(Q12)+16,"")</f>
        <v>45089</v>
      </c>
      <c r="S16" s="6">
        <f ca="1">IF(MONTH(Q12-WEEKDAY(Q12)+17)=MONTH(Q12),Q12-WEEKDAY(Q12)+17,"")</f>
        <v>45090</v>
      </c>
      <c r="T16" s="6">
        <f ca="1">IF(MONTH(Q12-WEEKDAY(Q12)+18)=MONTH(Q12),Q12-WEEKDAY(Q12)+18,"")</f>
        <v>45091</v>
      </c>
      <c r="U16" s="6">
        <f ca="1">IF(MONTH(Q12-WEEKDAY(Q12)+19)=MONTH(Q12),Q12-WEEKDAY(Q12)+19,"")</f>
        <v>45092</v>
      </c>
      <c r="V16" s="6">
        <f ca="1">IF(MONTH(Q12-WEEKDAY(Q12)+20)=MONTH(Q12),Q12-WEEKDAY(Q12)+20,"")</f>
        <v>45093</v>
      </c>
      <c r="W16" s="7">
        <f ca="1">IF(MONTH(Q12-WEEKDAY(Q12)+21)=MONTH(Q12),Q12-WEEKDAY(Q12)+21,"")</f>
        <v>45094</v>
      </c>
    </row>
    <row r="17" spans="1:23" x14ac:dyDescent="0.2">
      <c r="A17" s="5">
        <f ca="1">IF(MONTH(A12-WEEKDAY(A12)+22)=MONTH(A12),A12-WEEKDAY(A12)+22,"")</f>
        <v>45032</v>
      </c>
      <c r="B17" s="6">
        <f ca="1">IF(MONTH(A12-WEEKDAY(A12)+23)=MONTH(A12),A12-WEEKDAY(A12)+23,"")</f>
        <v>45033</v>
      </c>
      <c r="C17" s="6">
        <f ca="1">IF(MONTH(A12-WEEKDAY(A12)+24)=MONTH(A12),A12-WEEKDAY(A12)+24,"")</f>
        <v>45034</v>
      </c>
      <c r="D17" s="6">
        <f ca="1">IF(MONTH(A12-WEEKDAY(A12)+25)=MONTH(A12),A12-WEEKDAY(A12)+25,"")</f>
        <v>45035</v>
      </c>
      <c r="E17" s="6">
        <f ca="1">IF(MONTH(A12-WEEKDAY(A12)+26)=MONTH(A12),A12-WEEKDAY(A12)+26,"")</f>
        <v>45036</v>
      </c>
      <c r="F17" s="6">
        <f ca="1">IF(MONTH(A12-WEEKDAY(A12)+27)=MONTH(A12),A12-WEEKDAY(A12)+27,"")</f>
        <v>45037</v>
      </c>
      <c r="G17" s="7">
        <f ca="1">IF(MONTH(A12-WEEKDAY(A12)+28)=MONTH(A12),A12-WEEKDAY(A12)+28,"")</f>
        <v>45038</v>
      </c>
      <c r="I17" s="5">
        <f ca="1">IF(MONTH(I12-WEEKDAY(I12)+22)=MONTH(I12),I12-WEEKDAY(I12)+22,"")</f>
        <v>45067</v>
      </c>
      <c r="J17" s="6">
        <f ca="1">IF(MONTH(I12-WEEKDAY(I12)+23)=MONTH(I12),I12-WEEKDAY(I12)+23,"")</f>
        <v>45068</v>
      </c>
      <c r="K17" s="6">
        <f ca="1">IF(MONTH(I12-WEEKDAY(I12)+24)=MONTH(I12),I12-WEEKDAY(I12)+24,"")</f>
        <v>45069</v>
      </c>
      <c r="L17" s="6">
        <f ca="1">IF(MONTH(I12-WEEKDAY(I12)+25)=MONTH(I12),I12-WEEKDAY(I12)+25,"")</f>
        <v>45070</v>
      </c>
      <c r="M17" s="6">
        <f ca="1">IF(MONTH(I12-WEEKDAY(I12)+26)=MONTH(I12),I12-WEEKDAY(I12)+26,"")</f>
        <v>45071</v>
      </c>
      <c r="N17" s="6">
        <f ca="1">IF(MONTH(I12-WEEKDAY(I12)+27)=MONTH(I12),I12-WEEKDAY(I12)+27,"")</f>
        <v>45072</v>
      </c>
      <c r="O17" s="7">
        <f ca="1">IF(MONTH(I12-WEEKDAY(I12)+28)=MONTH(I12),I12-WEEKDAY(I12)+28,"")</f>
        <v>45073</v>
      </c>
      <c r="Q17" s="5">
        <f ca="1">IF(MONTH(Q12-WEEKDAY(Q12)+22)=MONTH(Q12),Q12-WEEKDAY(Q12)+22,"")</f>
        <v>45095</v>
      </c>
      <c r="R17" s="6">
        <f ca="1">IF(MONTH(Q12-WEEKDAY(Q12)+23)=MONTH(Q12),Q12-WEEKDAY(Q12)+23,"")</f>
        <v>45096</v>
      </c>
      <c r="S17" s="6">
        <f ca="1">IF(MONTH(Q12-WEEKDAY(Q12)+24)=MONTH(Q12),Q12-WEEKDAY(Q12)+24,"")</f>
        <v>45097</v>
      </c>
      <c r="T17" s="6">
        <f ca="1">IF(MONTH(Q12-WEEKDAY(Q12)+25)=MONTH(Q12),Q12-WEEKDAY(Q12)+25,"")</f>
        <v>45098</v>
      </c>
      <c r="U17" s="6">
        <f ca="1">IF(MONTH(Q12-WEEKDAY(Q12)+26)=MONTH(Q12),Q12-WEEKDAY(Q12)+26,"")</f>
        <v>45099</v>
      </c>
      <c r="V17" s="6">
        <f ca="1">IF(MONTH(Q12-WEEKDAY(Q12)+27)=MONTH(Q12),Q12-WEEKDAY(Q12)+27,"")</f>
        <v>45100</v>
      </c>
      <c r="W17" s="7">
        <f ca="1">IF(MONTH(Q12-WEEKDAY(Q12)+28)=MONTH(Q12),Q12-WEEKDAY(Q12)+28,"")</f>
        <v>45101</v>
      </c>
    </row>
    <row r="18" spans="1:23" x14ac:dyDescent="0.2">
      <c r="A18" s="5">
        <f ca="1">IF(MONTH(A12-WEEKDAY(A12)+29)=MONTH(A12),A12-WEEKDAY(A12)+29,"")</f>
        <v>45039</v>
      </c>
      <c r="B18" s="6">
        <f ca="1">IF(MONTH(A12-WEEKDAY(A12)+30)=MONTH(A12),A12-WEEKDAY(A12)+30,"")</f>
        <v>45040</v>
      </c>
      <c r="C18" s="6">
        <f ca="1">IF(MONTH(A12-WEEKDAY(A12)+31)=MONTH(A12),A12-WEEKDAY(A12)+31,"")</f>
        <v>45041</v>
      </c>
      <c r="D18" s="6">
        <f ca="1">IF(MONTH(A12-WEEKDAY(A12)+32)=MONTH(A12),A12-WEEKDAY(A12)+32,"")</f>
        <v>45042</v>
      </c>
      <c r="E18" s="6">
        <f ca="1">IF(MONTH(A12-WEEKDAY(A12)+33)=MONTH(A12),A12-WEEKDAY(A12)+33,"")</f>
        <v>45043</v>
      </c>
      <c r="F18" s="6">
        <f ca="1">IF(MONTH(A12-WEEKDAY(A12)+34)=MONTH(A12),A12-WEEKDAY(A12)+34,"")</f>
        <v>45044</v>
      </c>
      <c r="G18" s="7">
        <f ca="1">IF(MONTH(A12-WEEKDAY(A12)+35)=MONTH(A12),A12-WEEKDAY(A12)+35,"")</f>
        <v>45045</v>
      </c>
      <c r="I18" s="5">
        <f ca="1">IF(MONTH(I12-WEEKDAY(I12)+29)=MONTH(I12),I12-WEEKDAY(I12)+29,"")</f>
        <v>45074</v>
      </c>
      <c r="J18" s="6">
        <f ca="1">IF(MONTH(I12-WEEKDAY(I12)+30)=MONTH(I12),I12-WEEKDAY(I12)+30,"")</f>
        <v>45075</v>
      </c>
      <c r="K18" s="6">
        <f ca="1">IF(MONTH(I12-WEEKDAY(I12)+31)=MONTH(I12),I12-WEEKDAY(I12)+31,"")</f>
        <v>45076</v>
      </c>
      <c r="L18" s="6">
        <f ca="1">IF(MONTH(I12-WEEKDAY(I12)+32)=MONTH(I12),I12-WEEKDAY(I12)+32,"")</f>
        <v>45077</v>
      </c>
      <c r="M18" s="6" t="str">
        <f ca="1">IF(MONTH(I12-WEEKDAY(I12)+33)=MONTH(I12),I12-WEEKDAY(I12)+33,"")</f>
        <v/>
      </c>
      <c r="N18" s="6" t="str">
        <f ca="1">IF(MONTH(I12-WEEKDAY(I12)+34)=MONTH(I12),I12-WEEKDAY(I12)+34,"")</f>
        <v/>
      </c>
      <c r="O18" s="7" t="str">
        <f ca="1">IF(MONTH(I12-WEEKDAY(I12)+35)=MONTH(I12),I12-WEEKDAY(I12)+35,"")</f>
        <v/>
      </c>
      <c r="Q18" s="5">
        <f ca="1">IF(MONTH(Q12-WEEKDAY(Q12)+29)=MONTH(Q12),Q12-WEEKDAY(Q12)+29,"")</f>
        <v>45102</v>
      </c>
      <c r="R18" s="6">
        <f ca="1">IF(MONTH(Q12-WEEKDAY(Q12)+30)=MONTH(Q12),Q12-WEEKDAY(Q12)+30,"")</f>
        <v>45103</v>
      </c>
      <c r="S18" s="6">
        <f ca="1">IF(MONTH(Q12-WEEKDAY(Q12)+31)=MONTH(Q12),Q12-WEEKDAY(Q12)+31,"")</f>
        <v>45104</v>
      </c>
      <c r="T18" s="6">
        <f ca="1">IF(MONTH(Q12-WEEKDAY(Q12)+32)=MONTH(Q12),Q12-WEEKDAY(Q12)+32,"")</f>
        <v>45105</v>
      </c>
      <c r="U18" s="6">
        <f ca="1">IF(MONTH(Q12-WEEKDAY(Q12)+33)=MONTH(Q12),Q12-WEEKDAY(Q12)+33,"")</f>
        <v>45106</v>
      </c>
      <c r="V18" s="6">
        <f ca="1">IF(MONTH(Q12-WEEKDAY(Q12)+34)=MONTH(Q12),Q12-WEEKDAY(Q12)+34,"")</f>
        <v>45107</v>
      </c>
      <c r="W18" s="7" t="str">
        <f ca="1">IF(MONTH(Q12-WEEKDAY(Q12)+35)=MONTH(Q12),Q12-WEEKDAY(Q12)+35,"")</f>
        <v/>
      </c>
    </row>
    <row r="19" spans="1:23" x14ac:dyDescent="0.2">
      <c r="A19" s="8">
        <f ca="1">IF(MONTH(A12-WEEKDAY(A12)+36)=MONTH(A12),A12-WEEKDAY(A12)+36,"")</f>
        <v>45046</v>
      </c>
      <c r="B19" s="9" t="str">
        <f ca="1">IF(MONTH(A12-WEEKDAY(A12)+37)=MONTH(A12),A12-WEEKDAY(A12)+37,"")</f>
        <v/>
      </c>
      <c r="C19" s="9" t="str">
        <f ca="1">IF(MONTH(A12-WEEKDAY(A12)+38)=MONTH(A12),A12-WEEKDAY(A12)+38,"")</f>
        <v/>
      </c>
      <c r="D19" s="9" t="str">
        <f ca="1">IF(MONTH(A12-WEEKDAY(A12)+39)=MONTH(A12),A12-WEEKDAY(A12)+39,"")</f>
        <v/>
      </c>
      <c r="E19" s="9" t="str">
        <f ca="1">IF(MONTH(A12-WEEKDAY(A12)+40)=MONTH(A12),A12-WEEKDAY(A12)+40,"")</f>
        <v/>
      </c>
      <c r="F19" s="9" t="str">
        <f ca="1">IF(MONTH(A12-WEEKDAY(A12)+41)=MONTH(A12),A12-WEEKDAY(A12)+41,"")</f>
        <v/>
      </c>
      <c r="G19" s="10" t="str">
        <f ca="1">IF(MONTH(A12-WEEKDAY(A12)+42)=MONTH(A12),A12-WEEKDAY(A12)+42,"")</f>
        <v/>
      </c>
      <c r="I19" s="8" t="str">
        <f ca="1">IF(MONTH(I12-WEEKDAY(I12)+36)=MONTH(I12),I12-WEEKDAY(I12)+36,"")</f>
        <v/>
      </c>
      <c r="J19" s="9" t="str">
        <f ca="1">IF(MONTH(I12-WEEKDAY(I12)+37)=MONTH(I12),I12-WEEKDAY(I12)+37,"")</f>
        <v/>
      </c>
      <c r="K19" s="9" t="str">
        <f ca="1">IF(MONTH(I12-WEEKDAY(I12)+38)=MONTH(I12),I12-WEEKDAY(I12)+38,"")</f>
        <v/>
      </c>
      <c r="L19" s="9" t="str">
        <f ca="1">IF(MONTH(I12-WEEKDAY(I12)+39)=MONTH(I12),I12-WEEKDAY(I12)+39,"")</f>
        <v/>
      </c>
      <c r="M19" s="9" t="str">
        <f ca="1">IF(MONTH(I12-WEEKDAY(I12)+40)=MONTH(I12),I12-WEEKDAY(I12)+40,"")</f>
        <v/>
      </c>
      <c r="N19" s="9" t="str">
        <f ca="1">IF(MONTH(I12-WEEKDAY(I12)+41)=MONTH(I12),I12-WEEKDAY(I12)+41,"")</f>
        <v/>
      </c>
      <c r="O19" s="10" t="str">
        <f ca="1">IF(MONTH(I12-WEEKDAY(I12)+42)=MONTH(I12),I12-WEEKDAY(I12)+42,"")</f>
        <v/>
      </c>
      <c r="Q19" s="8" t="str">
        <f ca="1">IF(MONTH(Q12-WEEKDAY(Q12)+36)=MONTH(Q12),Q12-WEEKDAY(Q12)+36,"")</f>
        <v/>
      </c>
      <c r="R19" s="9" t="str">
        <f ca="1">IF(MONTH(Q12-WEEKDAY(Q12)+37)=MONTH(Q12),Q12-WEEKDAY(Q12)+37,"")</f>
        <v/>
      </c>
      <c r="S19" s="9" t="str">
        <f ca="1">IF(MONTH(Q12-WEEKDAY(Q12)+38)=MONTH(Q12),Q12-WEEKDAY(Q12)+38,"")</f>
        <v/>
      </c>
      <c r="T19" s="9" t="str">
        <f ca="1">IF(MONTH(Q12-WEEKDAY(Q12)+39)=MONTH(Q12),Q12-WEEKDAY(Q12)+39,"")</f>
        <v/>
      </c>
      <c r="U19" s="9" t="str">
        <f ca="1">IF(MONTH(Q12-WEEKDAY(Q12)+40)=MONTH(Q12),Q12-WEEKDAY(Q12)+40,"")</f>
        <v/>
      </c>
      <c r="V19" s="9" t="str">
        <f ca="1">IF(MONTH(Q12-WEEKDAY(Q12)+41)=MONTH(Q12),Q12-WEEKDAY(Q12)+41,"")</f>
        <v/>
      </c>
      <c r="W19" s="10" t="str">
        <f ca="1">IF(MONTH(Q12-WEEKDAY(Q12)+42)=MONTH(Q12),Q12-WEEKDAY(Q12)+42,"")</f>
        <v/>
      </c>
    </row>
    <row r="21" spans="1:23" ht="15.75" x14ac:dyDescent="0.25">
      <c r="A21" s="12">
        <f ca="1">DATE(UseYear,7,1)</f>
        <v>45108</v>
      </c>
      <c r="B21" s="13"/>
      <c r="C21" s="13"/>
      <c r="D21" s="13"/>
      <c r="E21" s="13"/>
      <c r="F21" s="13"/>
      <c r="G21" s="14"/>
      <c r="I21" s="12">
        <f ca="1">DATE(UseYear,8,1)</f>
        <v>45139</v>
      </c>
      <c r="J21" s="13"/>
      <c r="K21" s="13"/>
      <c r="L21" s="13"/>
      <c r="M21" s="13"/>
      <c r="N21" s="13"/>
      <c r="O21" s="14"/>
      <c r="Q21" s="12">
        <f ca="1">DATE(UseYear,9,1)</f>
        <v>45170</v>
      </c>
      <c r="R21" s="13"/>
      <c r="S21" s="13"/>
      <c r="T21" s="13"/>
      <c r="U21" s="13"/>
      <c r="V21" s="13"/>
      <c r="W21" s="14"/>
    </row>
    <row r="22" spans="1:23" s="1" customFormat="1" ht="11.25" x14ac:dyDescent="0.2">
      <c r="A22" s="2" t="s">
        <v>0</v>
      </c>
      <c r="B22" s="3" t="s">
        <v>1</v>
      </c>
      <c r="C22" s="3" t="s">
        <v>2</v>
      </c>
      <c r="D22" s="3" t="s">
        <v>3</v>
      </c>
      <c r="E22" s="3" t="s">
        <v>2</v>
      </c>
      <c r="F22" s="3" t="s">
        <v>4</v>
      </c>
      <c r="G22" s="4" t="s">
        <v>0</v>
      </c>
      <c r="I22" s="2" t="s">
        <v>0</v>
      </c>
      <c r="J22" s="3" t="s">
        <v>1</v>
      </c>
      <c r="K22" s="3" t="s">
        <v>2</v>
      </c>
      <c r="L22" s="3" t="s">
        <v>3</v>
      </c>
      <c r="M22" s="3" t="s">
        <v>2</v>
      </c>
      <c r="N22" s="3" t="s">
        <v>4</v>
      </c>
      <c r="O22" s="4" t="s">
        <v>0</v>
      </c>
      <c r="Q22" s="2" t="s">
        <v>0</v>
      </c>
      <c r="R22" s="3" t="s">
        <v>1</v>
      </c>
      <c r="S22" s="3" t="s">
        <v>2</v>
      </c>
      <c r="T22" s="3" t="s">
        <v>3</v>
      </c>
      <c r="U22" s="3" t="s">
        <v>2</v>
      </c>
      <c r="V22" s="3" t="s">
        <v>4</v>
      </c>
      <c r="W22" s="4" t="s">
        <v>0</v>
      </c>
    </row>
    <row r="23" spans="1:23" x14ac:dyDescent="0.2">
      <c r="A23" s="5" t="str">
        <f ca="1">IF(MONTH(A21-WEEKDAY(A21)+1)=MONTH(A21),A21-WEEKDAY(A21)+1,"")</f>
        <v/>
      </c>
      <c r="B23" s="6" t="str">
        <f ca="1">IF(MONTH(A21-WEEKDAY(A21)+2)=MONTH(A21),A21-WEEKDAY(A21)+2,"")</f>
        <v/>
      </c>
      <c r="C23" s="6" t="str">
        <f ca="1">IF(MONTH(A21-WEEKDAY(A21)+3)=MONTH(A21),A21-WEEKDAY(A21)+3,"")</f>
        <v/>
      </c>
      <c r="D23" s="6" t="str">
        <f ca="1">IF(MONTH(A21-WEEKDAY(A21)+4)=MONTH(A21),A21-WEEKDAY(A21)+4,"")</f>
        <v/>
      </c>
      <c r="E23" s="6" t="str">
        <f ca="1">IF(MONTH(A21-WEEKDAY(A21)+5)=MONTH(A21),A21-WEEKDAY(A21)+5,"")</f>
        <v/>
      </c>
      <c r="F23" s="6" t="str">
        <f ca="1">IF(MONTH(A21-WEEKDAY(A21)+6)=MONTH(A21),A21-WEEKDAY(A21)+6,"")</f>
        <v/>
      </c>
      <c r="G23" s="7">
        <f ca="1">IF(MONTH(A21-WEEKDAY(A21)+7)=MONTH(A21),A21-WEEKDAY(A21)+7,"")</f>
        <v>45108</v>
      </c>
      <c r="I23" s="5" t="str">
        <f ca="1">IF(MONTH(I21-WEEKDAY(I21)+1)=MONTH(I21),I21-WEEKDAY(I21)+1,"")</f>
        <v/>
      </c>
      <c r="J23" s="6" t="str">
        <f ca="1">IF(MONTH(I21-WEEKDAY(I21)+2)=MONTH(I21),I21-WEEKDAY(I21)+2,"")</f>
        <v/>
      </c>
      <c r="K23" s="6">
        <f ca="1">IF(MONTH(I21-WEEKDAY(I21)+3)=MONTH(I21),I21-WEEKDAY(I21)+3,"")</f>
        <v>45139</v>
      </c>
      <c r="L23" s="6">
        <f ca="1">IF(MONTH(I21-WEEKDAY(I21)+4)=MONTH(I21),I21-WEEKDAY(I21)+4,"")</f>
        <v>45140</v>
      </c>
      <c r="M23" s="6">
        <f ca="1">IF(MONTH(I21-WEEKDAY(I21)+5)=MONTH(I21),I21-WEEKDAY(I21)+5,"")</f>
        <v>45141</v>
      </c>
      <c r="N23" s="6">
        <f ca="1">IF(MONTH(I21-WEEKDAY(I21)+6)=MONTH(I21),I21-WEEKDAY(I21)+6,"")</f>
        <v>45142</v>
      </c>
      <c r="O23" s="7">
        <f ca="1">IF(MONTH(I21-WEEKDAY(I21)+7)=MONTH(I21),I21-WEEKDAY(I21)+7,"")</f>
        <v>45143</v>
      </c>
      <c r="Q23" s="5" t="str">
        <f ca="1">IF(MONTH(Q21-WEEKDAY(Q21)+1)=MONTH(Q21),Q21-WEEKDAY(Q21)+1,"")</f>
        <v/>
      </c>
      <c r="R23" s="6" t="str">
        <f ca="1">IF(MONTH(Q21-WEEKDAY(Q21)+2)=MONTH(Q21),Q21-WEEKDAY(Q21)+2,"")</f>
        <v/>
      </c>
      <c r="S23" s="6" t="str">
        <f ca="1">IF(MONTH(Q21-WEEKDAY(Q21)+3)=MONTH(Q21),Q21-WEEKDAY(Q21)+3,"")</f>
        <v/>
      </c>
      <c r="T23" s="6" t="str">
        <f ca="1">IF(MONTH(Q21-WEEKDAY(Q21)+4)=MONTH(Q21),Q21-WEEKDAY(Q21)+4,"")</f>
        <v/>
      </c>
      <c r="U23" s="6" t="str">
        <f ca="1">IF(MONTH(Q21-WEEKDAY(Q21)+5+ReformJump)=MONTH(Q21),Q21-WEEKDAY(Q21)+5+ReformJump,"")</f>
        <v/>
      </c>
      <c r="V23" s="6">
        <f ca="1">IF(MONTH(Q21-WEEKDAY(Q21)+6+ReformJump)=MONTH(Q21),Q21-WEEKDAY(Q21)+6+ReformJump,"")</f>
        <v>45170</v>
      </c>
      <c r="W23" s="7">
        <f ca="1">IF(MONTH(Q21-WEEKDAY(Q21)+7+ReformJump)=MONTH(Q21),Q21-WEEKDAY(Q21)+7+ReformJump,"")</f>
        <v>45171</v>
      </c>
    </row>
    <row r="24" spans="1:23" x14ac:dyDescent="0.2">
      <c r="A24" s="5">
        <f ca="1">IF(MONTH(A21-WEEKDAY(A21)+8)=MONTH(A21),A21-WEEKDAY(A21)+8,"")</f>
        <v>45109</v>
      </c>
      <c r="B24" s="6">
        <f ca="1">IF(MONTH(A21-WEEKDAY(A21)+9)=MONTH(A21),A21-WEEKDAY(A21)+9,"")</f>
        <v>45110</v>
      </c>
      <c r="C24" s="6">
        <f ca="1">IF(MONTH(A21-WEEKDAY(A21)+10)=MONTH(A21),A21-WEEKDAY(A21)+10,"")</f>
        <v>45111</v>
      </c>
      <c r="D24" s="6">
        <f ca="1">IF(MONTH(A21-WEEKDAY(A21)+11)=MONTH(A21),A21-WEEKDAY(A21)+11,"")</f>
        <v>45112</v>
      </c>
      <c r="E24" s="6">
        <f ca="1">IF(MONTH(A21-WEEKDAY(A21)+12)=MONTH(A21),A21-WEEKDAY(A21)+12,"")</f>
        <v>45113</v>
      </c>
      <c r="F24" s="6">
        <f ca="1">IF(MONTH(A21-WEEKDAY(A21)+13)=MONTH(A21),A21-WEEKDAY(A21)+13,"")</f>
        <v>45114</v>
      </c>
      <c r="G24" s="7">
        <f ca="1">IF(MONTH(A21-WEEKDAY(A21)+14)=MONTH(A21),A21-WEEKDAY(A21)+14,"")</f>
        <v>45115</v>
      </c>
      <c r="I24" s="5">
        <f ca="1">IF(MONTH(I21-WEEKDAY(I21)+8)=MONTH(I21),I21-WEEKDAY(I21)+8,"")</f>
        <v>45144</v>
      </c>
      <c r="J24" s="6">
        <f ca="1">IF(MONTH(I21-WEEKDAY(I21)+9)=MONTH(I21),I21-WEEKDAY(I21)+9,"")</f>
        <v>45145</v>
      </c>
      <c r="K24" s="6">
        <f ca="1">IF(MONTH(I21-WEEKDAY(I21)+10)=MONTH(I21),I21-WEEKDAY(I21)+10,"")</f>
        <v>45146</v>
      </c>
      <c r="L24" s="6">
        <f ca="1">IF(MONTH(I21-WEEKDAY(I21)+11)=MONTH(I21),I21-WEEKDAY(I21)+11,"")</f>
        <v>45147</v>
      </c>
      <c r="M24" s="6">
        <f ca="1">IF(MONTH(I21-WEEKDAY(I21)+12)=MONTH(I21),I21-WEEKDAY(I21)+12,"")</f>
        <v>45148</v>
      </c>
      <c r="N24" s="6">
        <f ca="1">IF(MONTH(I21-WEEKDAY(I21)+13)=MONTH(I21),I21-WEEKDAY(I21)+13,"")</f>
        <v>45149</v>
      </c>
      <c r="O24" s="7">
        <f ca="1">IF(MONTH(I21-WEEKDAY(I21)+14)=MONTH(I21),I21-WEEKDAY(I21)+14,"")</f>
        <v>45150</v>
      </c>
      <c r="Q24" s="5">
        <f ca="1">IF(MONTH(Q21-WEEKDAY(Q21)+8+ReformJump)=MONTH(Q21),Q21-WEEKDAY(Q21)+8+ReformJump,"")</f>
        <v>45172</v>
      </c>
      <c r="R24" s="6">
        <f ca="1">IF(MONTH(Q21-WEEKDAY(Q21)+9+ReformJump)=MONTH(Q21),Q21-WEEKDAY(Q21)+9+ReformJump,"")</f>
        <v>45173</v>
      </c>
      <c r="S24" s="6">
        <f ca="1">IF(MONTH(Q21-WEEKDAY(Q21)+10+ReformJump)=MONTH(Q21),Q21-WEEKDAY(Q21)+10+ReformJump,"")</f>
        <v>45174</v>
      </c>
      <c r="T24" s="6">
        <f ca="1">IF(MONTH(Q21-WEEKDAY(Q21)+11+ReformJump)=MONTH(Q21),Q21-WEEKDAY(Q21)+11+ReformJump,"")</f>
        <v>45175</v>
      </c>
      <c r="U24" s="6">
        <f ca="1">IF(MONTH(Q21-WEEKDAY(Q21)+12+ReformJump)=MONTH(Q21),Q21-WEEKDAY(Q21)+12+ReformJump,"")</f>
        <v>45176</v>
      </c>
      <c r="V24" s="6">
        <f ca="1">IF(MONTH(Q21-WEEKDAY(Q21)+13+ReformJump)=MONTH(Q21),Q21-WEEKDAY(Q21)+13+ReformJump,"")</f>
        <v>45177</v>
      </c>
      <c r="W24" s="7">
        <f ca="1">IF(MONTH(Q21-WEEKDAY(Q21)+14+ReformJump)=MONTH(Q21),Q21-WEEKDAY(Q21)+14+ReformJump,"")</f>
        <v>45178</v>
      </c>
    </row>
    <row r="25" spans="1:23" x14ac:dyDescent="0.2">
      <c r="A25" s="5">
        <f ca="1">IF(MONTH(A21-WEEKDAY(A21)+15)=MONTH(A21),A21-WEEKDAY(A21)+15,"")</f>
        <v>45116</v>
      </c>
      <c r="B25" s="6">
        <f ca="1">IF(MONTH(A21-WEEKDAY(A21)+16)=MONTH(A21),A21-WEEKDAY(A21)+16,"")</f>
        <v>45117</v>
      </c>
      <c r="C25" s="6">
        <f ca="1">IF(MONTH(A21-WEEKDAY(A21)+17)=MONTH(A21),A21-WEEKDAY(A21)+17,"")</f>
        <v>45118</v>
      </c>
      <c r="D25" s="6">
        <f ca="1">IF(MONTH(A21-WEEKDAY(A21)+18)=MONTH(A21),A21-WEEKDAY(A21)+18,"")</f>
        <v>45119</v>
      </c>
      <c r="E25" s="6">
        <f ca="1">IF(MONTH(A21-WEEKDAY(A21)+19)=MONTH(A21),A21-WEEKDAY(A21)+19,"")</f>
        <v>45120</v>
      </c>
      <c r="F25" s="6">
        <f ca="1">IF(MONTH(A21-WEEKDAY(A21)+20)=MONTH(A21),A21-WEEKDAY(A21)+20,"")</f>
        <v>45121</v>
      </c>
      <c r="G25" s="7">
        <f ca="1">IF(MONTH(A21-WEEKDAY(A21)+21)=MONTH(A21),A21-WEEKDAY(A21)+21,"")</f>
        <v>45122</v>
      </c>
      <c r="I25" s="5">
        <f ca="1">IF(MONTH(I21-WEEKDAY(I21)+15)=MONTH(I21),I21-WEEKDAY(I21)+15,"")</f>
        <v>45151</v>
      </c>
      <c r="J25" s="6">
        <f ca="1">IF(MONTH(I21-WEEKDAY(I21)+16)=MONTH(I21),I21-WEEKDAY(I21)+16,"")</f>
        <v>45152</v>
      </c>
      <c r="K25" s="6">
        <f ca="1">IF(MONTH(I21-WEEKDAY(I21)+17)=MONTH(I21),I21-WEEKDAY(I21)+17,"")</f>
        <v>45153</v>
      </c>
      <c r="L25" s="6">
        <f ca="1">IF(MONTH(I21-WEEKDAY(I21)+18)=MONTH(I21),I21-WEEKDAY(I21)+18,"")</f>
        <v>45154</v>
      </c>
      <c r="M25" s="6">
        <f ca="1">IF(MONTH(I21-WEEKDAY(I21)+19)=MONTH(I21),I21-WEEKDAY(I21)+19,"")</f>
        <v>45155</v>
      </c>
      <c r="N25" s="6">
        <f ca="1">IF(MONTH(I21-WEEKDAY(I21)+20)=MONTH(I21),I21-WEEKDAY(I21)+20,"")</f>
        <v>45156</v>
      </c>
      <c r="O25" s="7">
        <f ca="1">IF(MONTH(I21-WEEKDAY(I21)+21)=MONTH(I21),I21-WEEKDAY(I21)+21,"")</f>
        <v>45157</v>
      </c>
      <c r="Q25" s="5">
        <f ca="1">IF(MONTH(Q21-WEEKDAY(Q21)+15+ReformJump)=MONTH(Q21),Q21-WEEKDAY(Q21)+15+ReformJump,"")</f>
        <v>45179</v>
      </c>
      <c r="R25" s="6">
        <f ca="1">IF(MONTH(Q21-WEEKDAY(Q21)+16+ReformJump)=MONTH(Q21),Q21-WEEKDAY(Q21)+16+ReformJump,"")</f>
        <v>45180</v>
      </c>
      <c r="S25" s="6">
        <f ca="1">IF(MONTH(Q21-WEEKDAY(Q21)+17+ReformJump)=MONTH(Q21),Q21-WEEKDAY(Q21)+17+ReformJump,"")</f>
        <v>45181</v>
      </c>
      <c r="T25" s="6">
        <f ca="1">IF(MONTH(Q21-WEEKDAY(Q21)+18+ReformJump)=MONTH(Q21),Q21-WEEKDAY(Q21)+18+ReformJump,"")</f>
        <v>45182</v>
      </c>
      <c r="U25" s="6">
        <f ca="1">IF(MONTH(Q21-WEEKDAY(Q21)+19+ReformJump)=MONTH(Q21),Q21-WEEKDAY(Q21)+19+ReformJump,"")</f>
        <v>45183</v>
      </c>
      <c r="V25" s="6">
        <f ca="1">IF(MONTH(Q21-WEEKDAY(Q21)+20+ReformJump)=MONTH(Q21),Q21-WEEKDAY(Q21)+20+ReformJump,"")</f>
        <v>45184</v>
      </c>
      <c r="W25" s="7">
        <f ca="1">IF(MONTH(Q21-WEEKDAY(Q21)+21+ReformJump)=MONTH(Q21),Q21-WEEKDAY(Q21)+21+ReformJump,"")</f>
        <v>45185</v>
      </c>
    </row>
    <row r="26" spans="1:23" x14ac:dyDescent="0.2">
      <c r="A26" s="5">
        <f ca="1">IF(MONTH(A21-WEEKDAY(A21)+22)=MONTH(A21),A21-WEEKDAY(A21)+22,"")</f>
        <v>45123</v>
      </c>
      <c r="B26" s="6">
        <f ca="1">IF(MONTH(A21-WEEKDAY(A21)+23)=MONTH(A21),A21-WEEKDAY(A21)+23,"")</f>
        <v>45124</v>
      </c>
      <c r="C26" s="6">
        <f ca="1">IF(MONTH(A21-WEEKDAY(A21)+24)=MONTH(A21),A21-WEEKDAY(A21)+24,"")</f>
        <v>45125</v>
      </c>
      <c r="D26" s="6">
        <f ca="1">IF(MONTH(A21-WEEKDAY(A21)+25)=MONTH(A21),A21-WEEKDAY(A21)+25,"")</f>
        <v>45126</v>
      </c>
      <c r="E26" s="6">
        <f ca="1">IF(MONTH(A21-WEEKDAY(A21)+26)=MONTH(A21),A21-WEEKDAY(A21)+26,"")</f>
        <v>45127</v>
      </c>
      <c r="F26" s="6">
        <f ca="1">IF(MONTH(A21-WEEKDAY(A21)+27)=MONTH(A21),A21-WEEKDAY(A21)+27,"")</f>
        <v>45128</v>
      </c>
      <c r="G26" s="7">
        <f ca="1">IF(MONTH(A21-WEEKDAY(A21)+28)=MONTH(A21),A21-WEEKDAY(A21)+28,"")</f>
        <v>45129</v>
      </c>
      <c r="I26" s="5">
        <f ca="1">IF(MONTH(I21-WEEKDAY(I21)+22)=MONTH(I21),I21-WEEKDAY(I21)+22,"")</f>
        <v>45158</v>
      </c>
      <c r="J26" s="6">
        <f ca="1">IF(MONTH(I21-WEEKDAY(I21)+23)=MONTH(I21),I21-WEEKDAY(I21)+23,"")</f>
        <v>45159</v>
      </c>
      <c r="K26" s="6">
        <f ca="1">IF(MONTH(I21-WEEKDAY(I21)+24)=MONTH(I21),I21-WEEKDAY(I21)+24,"")</f>
        <v>45160</v>
      </c>
      <c r="L26" s="6">
        <f ca="1">IF(MONTH(I21-WEEKDAY(I21)+25)=MONTH(I21),I21-WEEKDAY(I21)+25,"")</f>
        <v>45161</v>
      </c>
      <c r="M26" s="6">
        <f ca="1">IF(MONTH(I21-WEEKDAY(I21)+26)=MONTH(I21),I21-WEEKDAY(I21)+26,"")</f>
        <v>45162</v>
      </c>
      <c r="N26" s="6">
        <f ca="1">IF(MONTH(I21-WEEKDAY(I21)+27)=MONTH(I21),I21-WEEKDAY(I21)+27,"")</f>
        <v>45163</v>
      </c>
      <c r="O26" s="7">
        <f ca="1">IF(MONTH(I21-WEEKDAY(I21)+28)=MONTH(I21),I21-WEEKDAY(I21)+28,"")</f>
        <v>45164</v>
      </c>
      <c r="Q26" s="5">
        <f ca="1">IF(MONTH(Q21-WEEKDAY(Q21)+22+ReformJump)=MONTH(Q21),Q21-WEEKDAY(Q21)+22,"")</f>
        <v>45186</v>
      </c>
      <c r="R26" s="6">
        <f ca="1">IF(MONTH(Q21-WEEKDAY(Q21)+23+ReformJump)=MONTH(Q21),Q21-WEEKDAY(Q21)+23,"")</f>
        <v>45187</v>
      </c>
      <c r="S26" s="6">
        <f ca="1">IF(MONTH(Q21-WEEKDAY(Q21)+24+ReformJump)=MONTH(Q21),Q21-WEEKDAY(Q21)+24,"")</f>
        <v>45188</v>
      </c>
      <c r="T26" s="6">
        <f ca="1">IF(MONTH(Q21-WEEKDAY(Q21)+25+ReformJump)=MONTH(Q21),Q21-WEEKDAY(Q21)+25,"")</f>
        <v>45189</v>
      </c>
      <c r="U26" s="6">
        <f ca="1">IF(MONTH(Q21-WEEKDAY(Q21)+26+ReformJump)=MONTH(Q21),Q21-WEEKDAY(Q21)+26,"")</f>
        <v>45190</v>
      </c>
      <c r="V26" s="6">
        <f ca="1">IF(MONTH(Q21-WEEKDAY(Q21)+27+ReformJump)=MONTH(Q21),Q21-WEEKDAY(Q21)+27,"")</f>
        <v>45191</v>
      </c>
      <c r="W26" s="7">
        <f ca="1">IF(MONTH(Q21-WEEKDAY(Q21)+28+ReformJump)=MONTH(Q21),Q21-WEEKDAY(Q21)+28,"")</f>
        <v>45192</v>
      </c>
    </row>
    <row r="27" spans="1:23" x14ac:dyDescent="0.2">
      <c r="A27" s="5">
        <f ca="1">IF(MONTH(A21-WEEKDAY(A21)+29)=MONTH(A21),A21-WEEKDAY(A21)+29,"")</f>
        <v>45130</v>
      </c>
      <c r="B27" s="6">
        <f ca="1">IF(MONTH(A21-WEEKDAY(A21)+30)=MONTH(A21),A21-WEEKDAY(A21)+30,"")</f>
        <v>45131</v>
      </c>
      <c r="C27" s="6">
        <f ca="1">IF(MONTH(A21-WEEKDAY(A21)+31)=MONTH(A21),A21-WEEKDAY(A21)+31,"")</f>
        <v>45132</v>
      </c>
      <c r="D27" s="6">
        <f ca="1">IF(MONTH(A21-WEEKDAY(A21)+32)=MONTH(A21),A21-WEEKDAY(A21)+32,"")</f>
        <v>45133</v>
      </c>
      <c r="E27" s="6">
        <f ca="1">IF(MONTH(A21-WEEKDAY(A21)+33)=MONTH(A21),A21-WEEKDAY(A21)+33,"")</f>
        <v>45134</v>
      </c>
      <c r="F27" s="6">
        <f ca="1">IF(MONTH(A21-WEEKDAY(A21)+34)=MONTH(A21),A21-WEEKDAY(A21)+34,"")</f>
        <v>45135</v>
      </c>
      <c r="G27" s="7">
        <f ca="1">IF(MONTH(A21-WEEKDAY(A21)+35)=MONTH(A21),A21-WEEKDAY(A21)+35,"")</f>
        <v>45136</v>
      </c>
      <c r="I27" s="5">
        <f ca="1">IF(MONTH(I21-WEEKDAY(I21)+29)=MONTH(I21),I21-WEEKDAY(I21)+29,"")</f>
        <v>45165</v>
      </c>
      <c r="J27" s="6">
        <f ca="1">IF(MONTH(I21-WEEKDAY(I21)+30)=MONTH(I21),I21-WEEKDAY(I21)+30,"")</f>
        <v>45166</v>
      </c>
      <c r="K27" s="6">
        <f ca="1">IF(MONTH(I21-WEEKDAY(I21)+31)=MONTH(I21),I21-WEEKDAY(I21)+31,"")</f>
        <v>45167</v>
      </c>
      <c r="L27" s="6">
        <f ca="1">IF(MONTH(I21-WEEKDAY(I21)+32)=MONTH(I21),I21-WEEKDAY(I21)+32,"")</f>
        <v>45168</v>
      </c>
      <c r="M27" s="6">
        <f ca="1">IF(MONTH(I21-WEEKDAY(I21)+33)=MONTH(I21),I21-WEEKDAY(I21)+33,"")</f>
        <v>45169</v>
      </c>
      <c r="N27" s="6" t="str">
        <f ca="1">IF(MONTH(I21-WEEKDAY(I21)+34)=MONTH(I21),I21-WEEKDAY(I21)+34,"")</f>
        <v/>
      </c>
      <c r="O27" s="7" t="str">
        <f ca="1">IF(MONTH(I21-WEEKDAY(I21)+35)=MONTH(I21),I21-WEEKDAY(I21)+35,"")</f>
        <v/>
      </c>
      <c r="Q27" s="5">
        <f ca="1">IF(MONTH(Q21-WEEKDAY(Q21)+29+ReformJump)=MONTH(Q21),Q21-WEEKDAY(Q21)+29,"")</f>
        <v>45193</v>
      </c>
      <c r="R27" s="6">
        <f ca="1">IF(MONTH(Q21-WEEKDAY(Q21)+30+ReformJump)=MONTH(Q21),Q21-WEEKDAY(Q21)+30,"")</f>
        <v>45194</v>
      </c>
      <c r="S27" s="6">
        <f ca="1">IF(MONTH(Q21-WEEKDAY(Q21)+31+ReformJump)=MONTH(Q21),Q21-WEEKDAY(Q21)+31,"")</f>
        <v>45195</v>
      </c>
      <c r="T27" s="6">
        <f ca="1">IF(MONTH(Q21-WEEKDAY(Q21)+32+ReformJump)=MONTH(Q21),Q21-WEEKDAY(Q21)+32,"")</f>
        <v>45196</v>
      </c>
      <c r="U27" s="6">
        <f ca="1">IF(MONTH(Q21-WEEKDAY(Q21)+33)=MONTH(Q21),Q21-WEEKDAY(Q21)+33,"")</f>
        <v>45197</v>
      </c>
      <c r="V27" s="6">
        <f ca="1">IF(MONTH(Q21-WEEKDAY(Q21)+34)=MONTH(Q21),Q21-WEEKDAY(Q21)+34,"")</f>
        <v>45198</v>
      </c>
      <c r="W27" s="7">
        <f ca="1">IF(MONTH(Q21-WEEKDAY(Q21)+35)=MONTH(Q21),Q21-WEEKDAY(Q21)+35,"")</f>
        <v>45199</v>
      </c>
    </row>
    <row r="28" spans="1:23" x14ac:dyDescent="0.2">
      <c r="A28" s="8">
        <f ca="1">IF(MONTH(A21-WEEKDAY(A21)+36)=MONTH(A21),A21-WEEKDAY(A21)+36,"")</f>
        <v>45137</v>
      </c>
      <c r="B28" s="9">
        <f ca="1">IF(MONTH(A21-WEEKDAY(A21)+37)=MONTH(A21),A21-WEEKDAY(A21)+37,"")</f>
        <v>45138</v>
      </c>
      <c r="C28" s="9" t="str">
        <f ca="1">IF(MONTH(A21-WEEKDAY(A21)+38)=MONTH(A21),A21-WEEKDAY(A21)+38,"")</f>
        <v/>
      </c>
      <c r="D28" s="9" t="str">
        <f ca="1">IF(MONTH(A21-WEEKDAY(A21)+39)=MONTH(A21),A21-WEEKDAY(A21)+39,"")</f>
        <v/>
      </c>
      <c r="E28" s="9" t="str">
        <f ca="1">IF(MONTH(A21-WEEKDAY(A21)+40)=MONTH(A21),A21-WEEKDAY(A21)+40,"")</f>
        <v/>
      </c>
      <c r="F28" s="9" t="str">
        <f ca="1">IF(MONTH(A21-WEEKDAY(A21)+41)=MONTH(A21),A21-WEEKDAY(A21)+41,"")</f>
        <v/>
      </c>
      <c r="G28" s="10" t="str">
        <f ca="1">IF(MONTH(A21-WEEKDAY(A21)+42)=MONTH(A21),A21-WEEKDAY(A21)+42,"")</f>
        <v/>
      </c>
      <c r="I28" s="8" t="str">
        <f ca="1">IF(MONTH(I21-WEEKDAY(I21)+36)=MONTH(I21),I21-WEEKDAY(I21)+36,"")</f>
        <v/>
      </c>
      <c r="J28" s="9" t="str">
        <f ca="1">IF(MONTH(I21-WEEKDAY(I21)+37)=MONTH(I21),I21-WEEKDAY(I21)+37,"")</f>
        <v/>
      </c>
      <c r="K28" s="9" t="str">
        <f ca="1">IF(MONTH(I21-WEEKDAY(I21)+38)=MONTH(I21),I21-WEEKDAY(I21)+38,"")</f>
        <v/>
      </c>
      <c r="L28" s="9" t="str">
        <f ca="1">IF(MONTH(I21-WEEKDAY(I21)+39)=MONTH(I21),I21-WEEKDAY(I21)+39,"")</f>
        <v/>
      </c>
      <c r="M28" s="9" t="str">
        <f ca="1">IF(MONTH(I21-WEEKDAY(I21)+40)=MONTH(I21),I21-WEEKDAY(I21)+40,"")</f>
        <v/>
      </c>
      <c r="N28" s="9" t="str">
        <f ca="1">IF(MONTH(I21-WEEKDAY(I21)+41)=MONTH(I21),I21-WEEKDAY(I21)+41,"")</f>
        <v/>
      </c>
      <c r="O28" s="10" t="str">
        <f ca="1">IF(MONTH(I21-WEEKDAY(I21)+42)=MONTH(I21),I21-WEEKDAY(I21)+42,"")</f>
        <v/>
      </c>
      <c r="Q28" s="8" t="str">
        <f ca="1">IF(MONTH(Q21-WEEKDAY(Q21)+36)=MONTH(Q21),Q21-WEEKDAY(Q21)+36,"")</f>
        <v/>
      </c>
      <c r="R28" s="9" t="str">
        <f ca="1">IF(MONTH(Q21-WEEKDAY(Q21)+37)=MONTH(Q21),Q21-WEEKDAY(Q21)+37,"")</f>
        <v/>
      </c>
      <c r="S28" s="9" t="str">
        <f ca="1">IF(MONTH(Q21-WEEKDAY(Q21)+38)=MONTH(Q21),Q21-WEEKDAY(Q21)+38,"")</f>
        <v/>
      </c>
      <c r="T28" s="9" t="str">
        <f ca="1">IF(MONTH(Q21-WEEKDAY(Q21)+39)=MONTH(Q21),Q21-WEEKDAY(Q21)+39,"")</f>
        <v/>
      </c>
      <c r="U28" s="9" t="str">
        <f ca="1">IF(MONTH(Q21-WEEKDAY(Q21)+40)=MONTH(Q21),Q21-WEEKDAY(Q21)+40,"")</f>
        <v/>
      </c>
      <c r="V28" s="9" t="str">
        <f ca="1">IF(MONTH(Q21-WEEKDAY(Q21)+41)=MONTH(Q21),Q21-WEEKDAY(Q21)+41,"")</f>
        <v/>
      </c>
      <c r="W28" s="10" t="str">
        <f ca="1">IF(MONTH(Q21-WEEKDAY(Q21)+42)=MONTH(Q21),Q21-WEEKDAY(Q21)+42,"")</f>
        <v/>
      </c>
    </row>
    <row r="30" spans="1:23" ht="15.75" x14ac:dyDescent="0.25">
      <c r="A30" s="12">
        <f ca="1">DATE(FallUseYear,10,1)</f>
        <v>45200</v>
      </c>
      <c r="B30" s="13"/>
      <c r="C30" s="13"/>
      <c r="D30" s="13"/>
      <c r="E30" s="13"/>
      <c r="F30" s="13"/>
      <c r="G30" s="14"/>
      <c r="I30" s="12">
        <f ca="1">DATE(FallUseYear,11,1)</f>
        <v>45231</v>
      </c>
      <c r="J30" s="13"/>
      <c r="K30" s="13"/>
      <c r="L30" s="13"/>
      <c r="M30" s="13"/>
      <c r="N30" s="13"/>
      <c r="O30" s="14"/>
      <c r="Q30" s="12">
        <f ca="1">DATE(FallUseYear,12,1)</f>
        <v>45261</v>
      </c>
      <c r="R30" s="13"/>
      <c r="S30" s="13"/>
      <c r="T30" s="13"/>
      <c r="U30" s="13"/>
      <c r="V30" s="13"/>
      <c r="W30" s="14"/>
    </row>
    <row r="31" spans="1:23" s="1" customFormat="1" ht="11.25" x14ac:dyDescent="0.2">
      <c r="A31" s="2" t="s">
        <v>0</v>
      </c>
      <c r="B31" s="3" t="s">
        <v>1</v>
      </c>
      <c r="C31" s="3" t="s">
        <v>2</v>
      </c>
      <c r="D31" s="3" t="s">
        <v>3</v>
      </c>
      <c r="E31" s="3" t="s">
        <v>2</v>
      </c>
      <c r="F31" s="3" t="s">
        <v>4</v>
      </c>
      <c r="G31" s="4" t="s">
        <v>0</v>
      </c>
      <c r="I31" s="2" t="s">
        <v>0</v>
      </c>
      <c r="J31" s="3" t="s">
        <v>1</v>
      </c>
      <c r="K31" s="3" t="s">
        <v>2</v>
      </c>
      <c r="L31" s="3" t="s">
        <v>3</v>
      </c>
      <c r="M31" s="3" t="s">
        <v>2</v>
      </c>
      <c r="N31" s="3" t="s">
        <v>4</v>
      </c>
      <c r="O31" s="4" t="s">
        <v>0</v>
      </c>
      <c r="Q31" s="2" t="s">
        <v>0</v>
      </c>
      <c r="R31" s="3" t="s">
        <v>1</v>
      </c>
      <c r="S31" s="3" t="s">
        <v>2</v>
      </c>
      <c r="T31" s="3" t="s">
        <v>3</v>
      </c>
      <c r="U31" s="3" t="s">
        <v>2</v>
      </c>
      <c r="V31" s="3" t="s">
        <v>4</v>
      </c>
      <c r="W31" s="4" t="s">
        <v>0</v>
      </c>
    </row>
    <row r="32" spans="1:23" x14ac:dyDescent="0.2">
      <c r="A32" s="5">
        <f ca="1">IF(MONTH(A30-WEEKDAY(A30)+1)=MONTH(A30),A30-WEEKDAY(A30)+1,"")</f>
        <v>45200</v>
      </c>
      <c r="B32" s="6">
        <f ca="1">IF(MONTH(A30-WEEKDAY(A30)+2)=MONTH(A30),A30-WEEKDAY(A30)+2,"")</f>
        <v>45201</v>
      </c>
      <c r="C32" s="6">
        <f ca="1">IF(MONTH(A30-WEEKDAY(A30)+3)=MONTH(A30),A30-WEEKDAY(A30)+3,"")</f>
        <v>45202</v>
      </c>
      <c r="D32" s="6">
        <f ca="1">IF(MONTH(A30-WEEKDAY(A30)+4)=MONTH(A30),A30-WEEKDAY(A30)+4,"")</f>
        <v>45203</v>
      </c>
      <c r="E32" s="6">
        <f ca="1">IF(MONTH(A30-WEEKDAY(A30)+5)=MONTH(A30),A30-WEEKDAY(A30)+5,"")</f>
        <v>45204</v>
      </c>
      <c r="F32" s="6">
        <f ca="1">IF(MONTH(A30-WEEKDAY(A30)+6)=MONTH(A30),A30-WEEKDAY(A30)+6,"")</f>
        <v>45205</v>
      </c>
      <c r="G32" s="7">
        <f ca="1">IF(MONTH(A30-WEEKDAY(A30)+7)=MONTH(A30),A30-WEEKDAY(A30)+7,"")</f>
        <v>45206</v>
      </c>
      <c r="I32" s="5" t="str">
        <f ca="1">IF(MONTH(I30-WEEKDAY(I30)+1)=MONTH(I30),I30-WEEKDAY(I30)+1,"")</f>
        <v/>
      </c>
      <c r="J32" s="6" t="str">
        <f ca="1">IF(MONTH(I30-WEEKDAY(I30)+2)=MONTH(I30),I30-WEEKDAY(I30)+2,"")</f>
        <v/>
      </c>
      <c r="K32" s="6" t="str">
        <f ca="1">IF(MONTH(I30-WEEKDAY(I30)+3)=MONTH(I30),I30-WEEKDAY(I30)+3,"")</f>
        <v/>
      </c>
      <c r="L32" s="6">
        <f ca="1">IF(MONTH(I30-WEEKDAY(I30)+4)=MONTH(I30),I30-WEEKDAY(I30)+4,"")</f>
        <v>45231</v>
      </c>
      <c r="M32" s="6">
        <f ca="1">IF(MONTH(I30-WEEKDAY(I30)+5)=MONTH(I30),I30-WEEKDAY(I30)+5,"")</f>
        <v>45232</v>
      </c>
      <c r="N32" s="6">
        <f ca="1">IF(MONTH(I30-WEEKDAY(I30)+6)=MONTH(I30),I30-WEEKDAY(I30)+6,"")</f>
        <v>45233</v>
      </c>
      <c r="O32" s="7">
        <f ca="1">IF(MONTH(I30-WEEKDAY(I30)+7)=MONTH(I30),I30-WEEKDAY(I30)+7,"")</f>
        <v>45234</v>
      </c>
      <c r="Q32" s="5" t="str">
        <f ca="1">IF(MONTH(Q30-WEEKDAY(Q30)+1)=MONTH(Q30),Q30-WEEKDAY(Q30)+1,"")</f>
        <v/>
      </c>
      <c r="R32" s="6" t="str">
        <f ca="1">IF(MONTH(Q30-WEEKDAY(Q30)+2)=MONTH(Q30),Q30-WEEKDAY(Q30)+2,"")</f>
        <v/>
      </c>
      <c r="S32" s="6" t="str">
        <f ca="1">IF(MONTH(Q30-WEEKDAY(Q30)+3)=MONTH(Q30),Q30-WEEKDAY(Q30)+3,"")</f>
        <v/>
      </c>
      <c r="T32" s="6" t="str">
        <f ca="1">IF(MONTH(Q30-WEEKDAY(Q30)+4)=MONTH(Q30),Q30-WEEKDAY(Q30)+4,"")</f>
        <v/>
      </c>
      <c r="U32" s="6" t="str">
        <f ca="1">IF(MONTH(Q30-WEEKDAY(Q30)+5)=MONTH(Q30),Q30-WEEKDAY(Q30)+5,"")</f>
        <v/>
      </c>
      <c r="V32" s="6">
        <f ca="1">IF(MONTH(Q30-WEEKDAY(Q30)+6)=MONTH(Q30),Q30-WEEKDAY(Q30)+6,"")</f>
        <v>45261</v>
      </c>
      <c r="W32" s="7">
        <f ca="1">IF(MONTH(Q30-WEEKDAY(Q30)+7)=MONTH(Q30),Q30-WEEKDAY(Q30)+7,"")</f>
        <v>45262</v>
      </c>
    </row>
    <row r="33" spans="1:23" x14ac:dyDescent="0.2">
      <c r="A33" s="5">
        <f ca="1">IF(MONTH(A30-WEEKDAY(A30)+8)=MONTH(A30),A30-WEEKDAY(A30)+8,"")</f>
        <v>45207</v>
      </c>
      <c r="B33" s="6">
        <f ca="1">IF(MONTH(A30-WEEKDAY(A30)+9)=MONTH(A30),A30-WEEKDAY(A30)+9,"")</f>
        <v>45208</v>
      </c>
      <c r="C33" s="6">
        <f ca="1">IF(MONTH(A30-WEEKDAY(A30)+10)=MONTH(A30),A30-WEEKDAY(A30)+10,"")</f>
        <v>45209</v>
      </c>
      <c r="D33" s="6">
        <f ca="1">IF(MONTH(A30-WEEKDAY(A30)+11)=MONTH(A30),A30-WEEKDAY(A30)+11,"")</f>
        <v>45210</v>
      </c>
      <c r="E33" s="6">
        <f ca="1">IF(MONTH(A30-WEEKDAY(A30)+12)=MONTH(A30),A30-WEEKDAY(A30)+12,"")</f>
        <v>45211</v>
      </c>
      <c r="F33" s="6">
        <f ca="1">IF(MONTH(A30-WEEKDAY(A30)+13)=MONTH(A30),A30-WEEKDAY(A30)+13,"")</f>
        <v>45212</v>
      </c>
      <c r="G33" s="7">
        <f ca="1">IF(MONTH(A30-WEEKDAY(A30)+14)=MONTH(A30),A30-WEEKDAY(A30)+14,"")</f>
        <v>45213</v>
      </c>
      <c r="I33" s="5">
        <f ca="1">IF(MONTH(I30-WEEKDAY(I30)+8)=MONTH(I30),I30-WEEKDAY(I30)+8,"")</f>
        <v>45235</v>
      </c>
      <c r="J33" s="6">
        <f ca="1">IF(MONTH(I30-WEEKDAY(I30)+9)=MONTH(I30),I30-WEEKDAY(I30)+9,"")</f>
        <v>45236</v>
      </c>
      <c r="K33" s="6">
        <f ca="1">IF(MONTH(I30-WEEKDAY(I30)+10)=MONTH(I30),I30-WEEKDAY(I30)+10,"")</f>
        <v>45237</v>
      </c>
      <c r="L33" s="6">
        <f ca="1">IF(MONTH(I30-WEEKDAY(I30)+11)=MONTH(I30),I30-WEEKDAY(I30)+11,"")</f>
        <v>45238</v>
      </c>
      <c r="M33" s="6">
        <f ca="1">IF(MONTH(I30-WEEKDAY(I30)+12)=MONTH(I30),I30-WEEKDAY(I30)+12,"")</f>
        <v>45239</v>
      </c>
      <c r="N33" s="6">
        <f ca="1">IF(MONTH(I30-WEEKDAY(I30)+13)=MONTH(I30),I30-WEEKDAY(I30)+13,"")</f>
        <v>45240</v>
      </c>
      <c r="O33" s="7">
        <f ca="1">IF(MONTH(I30-WEEKDAY(I30)+14)=MONTH(I30),I30-WEEKDAY(I30)+14,"")</f>
        <v>45241</v>
      </c>
      <c r="Q33" s="5">
        <f ca="1">IF(MONTH(Q30-WEEKDAY(Q30)+8)=MONTH(Q30),Q30-WEEKDAY(Q30)+8,"")</f>
        <v>45263</v>
      </c>
      <c r="R33" s="6">
        <f ca="1">IF(MONTH(Q30-WEEKDAY(Q30)+9)=MONTH(Q30),Q30-WEEKDAY(Q30)+9,"")</f>
        <v>45264</v>
      </c>
      <c r="S33" s="6">
        <f ca="1">IF(MONTH(Q30-WEEKDAY(Q30)+10)=MONTH(Q30),Q30-WEEKDAY(Q30)+10,"")</f>
        <v>45265</v>
      </c>
      <c r="T33" s="6">
        <f ca="1">IF(MONTH(Q30-WEEKDAY(Q30)+11)=MONTH(Q30),Q30-WEEKDAY(Q30)+11,"")</f>
        <v>45266</v>
      </c>
      <c r="U33" s="6">
        <f ca="1">IF(MONTH(Q30-WEEKDAY(Q30)+12)=MONTH(Q30),Q30-WEEKDAY(Q30)+12,"")</f>
        <v>45267</v>
      </c>
      <c r="V33" s="6">
        <f ca="1">IF(MONTH(Q30-WEEKDAY(Q30)+13)=MONTH(Q30),Q30-WEEKDAY(Q30)+13,"")</f>
        <v>45268</v>
      </c>
      <c r="W33" s="7">
        <f ca="1">IF(MONTH(Q30-WEEKDAY(Q30)+14)=MONTH(Q30),Q30-WEEKDAY(Q30)+14,"")</f>
        <v>45269</v>
      </c>
    </row>
    <row r="34" spans="1:23" x14ac:dyDescent="0.2">
      <c r="A34" s="5">
        <f ca="1">IF(MONTH(A30-WEEKDAY(A30)+15)=MONTH(A30),A30-WEEKDAY(A30)+15,"")</f>
        <v>45214</v>
      </c>
      <c r="B34" s="6">
        <f ca="1">IF(MONTH(A30-WEEKDAY(A30)+16)=MONTH(A30),A30-WEEKDAY(A30)+16,"")</f>
        <v>45215</v>
      </c>
      <c r="C34" s="6">
        <f ca="1">IF(MONTH(A30-WEEKDAY(A30)+17)=MONTH(A30),A30-WEEKDAY(A30)+17,"")</f>
        <v>45216</v>
      </c>
      <c r="D34" s="6">
        <f ca="1">IF(MONTH(A30-WEEKDAY(A30)+18)=MONTH(A30),A30-WEEKDAY(A30)+18,"")</f>
        <v>45217</v>
      </c>
      <c r="E34" s="6">
        <f ca="1">IF(MONTH(A30-WEEKDAY(A30)+19)=MONTH(A30),A30-WEEKDAY(A30)+19,"")</f>
        <v>45218</v>
      </c>
      <c r="F34" s="6">
        <f ca="1">IF(MONTH(A30-WEEKDAY(A30)+20)=MONTH(A30),A30-WEEKDAY(A30)+20,"")</f>
        <v>45219</v>
      </c>
      <c r="G34" s="7">
        <f ca="1">IF(MONTH(A30-WEEKDAY(A30)+21)=MONTH(A30),A30-WEEKDAY(A30)+21,"")</f>
        <v>45220</v>
      </c>
      <c r="I34" s="5">
        <f ca="1">IF(MONTH(I30-WEEKDAY(I30)+15)=MONTH(I30),I30-WEEKDAY(I30)+15,"")</f>
        <v>45242</v>
      </c>
      <c r="J34" s="6">
        <f ca="1">IF(MONTH(I30-WEEKDAY(I30)+16)=MONTH(I30),I30-WEEKDAY(I30)+16,"")</f>
        <v>45243</v>
      </c>
      <c r="K34" s="6">
        <f ca="1">IF(MONTH(I30-WEEKDAY(I30)+17)=MONTH(I30),I30-WEEKDAY(I30)+17,"")</f>
        <v>45244</v>
      </c>
      <c r="L34" s="6">
        <f ca="1">IF(MONTH(I30-WEEKDAY(I30)+18)=MONTH(I30),I30-WEEKDAY(I30)+18,"")</f>
        <v>45245</v>
      </c>
      <c r="M34" s="6">
        <f ca="1">IF(MONTH(I30-WEEKDAY(I30)+19)=MONTH(I30),I30-WEEKDAY(I30)+19,"")</f>
        <v>45246</v>
      </c>
      <c r="N34" s="6">
        <f ca="1">IF(MONTH(I30-WEEKDAY(I30)+20)=MONTH(I30),I30-WEEKDAY(I30)+20,"")</f>
        <v>45247</v>
      </c>
      <c r="O34" s="7">
        <f ca="1">IF(MONTH(I30-WEEKDAY(I30)+21)=MONTH(I30),I30-WEEKDAY(I30)+21,"")</f>
        <v>45248</v>
      </c>
      <c r="Q34" s="5">
        <f ca="1">IF(MONTH(Q30-WEEKDAY(Q30)+15)=MONTH(Q30),Q30-WEEKDAY(Q30)+15,"")</f>
        <v>45270</v>
      </c>
      <c r="R34" s="6">
        <f ca="1">IF(MONTH(Q30-WEEKDAY(Q30)+16)=MONTH(Q30),Q30-WEEKDAY(Q30)+16,"")</f>
        <v>45271</v>
      </c>
      <c r="S34" s="6">
        <f ca="1">IF(MONTH(Q30-WEEKDAY(Q30)+17)=MONTH(Q30),Q30-WEEKDAY(Q30)+17,"")</f>
        <v>45272</v>
      </c>
      <c r="T34" s="6">
        <f ca="1">IF(MONTH(Q30-WEEKDAY(Q30)+18)=MONTH(Q30),Q30-WEEKDAY(Q30)+18,"")</f>
        <v>45273</v>
      </c>
      <c r="U34" s="6">
        <f ca="1">IF(MONTH(Q30-WEEKDAY(Q30)+19)=MONTH(Q30),Q30-WEEKDAY(Q30)+19,"")</f>
        <v>45274</v>
      </c>
      <c r="V34" s="6">
        <f ca="1">IF(MONTH(Q30-WEEKDAY(Q30)+20)=MONTH(Q30),Q30-WEEKDAY(Q30)+20,"")</f>
        <v>45275</v>
      </c>
      <c r="W34" s="7">
        <f ca="1">IF(MONTH(Q30-WEEKDAY(Q30)+21)=MONTH(Q30),Q30-WEEKDAY(Q30)+21,"")</f>
        <v>45276</v>
      </c>
    </row>
    <row r="35" spans="1:23" x14ac:dyDescent="0.2">
      <c r="A35" s="5">
        <f ca="1">IF(MONTH(A30-WEEKDAY(A30)+22)=MONTH(A30),A30-WEEKDAY(A30)+22,"")</f>
        <v>45221</v>
      </c>
      <c r="B35" s="6">
        <f ca="1">IF(MONTH(A30-WEEKDAY(A30)+23)=MONTH(A30),A30-WEEKDAY(A30)+23,"")</f>
        <v>45222</v>
      </c>
      <c r="C35" s="6">
        <f ca="1">IF(MONTH(A30-WEEKDAY(A30)+24)=MONTH(A30),A30-WEEKDAY(A30)+24,"")</f>
        <v>45223</v>
      </c>
      <c r="D35" s="6">
        <f ca="1">IF(MONTH(A30-WEEKDAY(A30)+25)=MONTH(A30),A30-WEEKDAY(A30)+25,"")</f>
        <v>45224</v>
      </c>
      <c r="E35" s="6">
        <f ca="1">IF(MONTH(A30-WEEKDAY(A30)+26)=MONTH(A30),A30-WEEKDAY(A30)+26,"")</f>
        <v>45225</v>
      </c>
      <c r="F35" s="6">
        <f ca="1">IF(MONTH(A30-WEEKDAY(A30)+27)=MONTH(A30),A30-WEEKDAY(A30)+27,"")</f>
        <v>45226</v>
      </c>
      <c r="G35" s="7">
        <f ca="1">IF(MONTH(A30-WEEKDAY(A30)+28)=MONTH(A30),A30-WEEKDAY(A30)+28,"")</f>
        <v>45227</v>
      </c>
      <c r="I35" s="5">
        <f ca="1">IF(MONTH(I30-WEEKDAY(I30)+22)=MONTH(I30),I30-WEEKDAY(I30)+22,"")</f>
        <v>45249</v>
      </c>
      <c r="J35" s="6">
        <f ca="1">IF(MONTH(I30-WEEKDAY(I30)+23)=MONTH(I30),I30-WEEKDAY(I30)+23,"")</f>
        <v>45250</v>
      </c>
      <c r="K35" s="6">
        <f ca="1">IF(MONTH(I30-WEEKDAY(I30)+24)=MONTH(I30),I30-WEEKDAY(I30)+24,"")</f>
        <v>45251</v>
      </c>
      <c r="L35" s="6">
        <f ca="1">IF(MONTH(I30-WEEKDAY(I30)+25)=MONTH(I30),I30-WEEKDAY(I30)+25,"")</f>
        <v>45252</v>
      </c>
      <c r="M35" s="6">
        <f ca="1">IF(MONTH(I30-WEEKDAY(I30)+26)=MONTH(I30),I30-WEEKDAY(I30)+26,"")</f>
        <v>45253</v>
      </c>
      <c r="N35" s="6">
        <f ca="1">IF(MONTH(I30-WEEKDAY(I30)+27)=MONTH(I30),I30-WEEKDAY(I30)+27,"")</f>
        <v>45254</v>
      </c>
      <c r="O35" s="7">
        <f ca="1">IF(MONTH(I30-WEEKDAY(I30)+28)=MONTH(I30),I30-WEEKDAY(I30)+28,"")</f>
        <v>45255</v>
      </c>
      <c r="Q35" s="5">
        <f ca="1">IF(MONTH(Q30-WEEKDAY(Q30)+22)=MONTH(Q30),Q30-WEEKDAY(Q30)+22,"")</f>
        <v>45277</v>
      </c>
      <c r="R35" s="6">
        <f ca="1">IF(MONTH(Q30-WEEKDAY(Q30)+23)=MONTH(Q30),Q30-WEEKDAY(Q30)+23,"")</f>
        <v>45278</v>
      </c>
      <c r="S35" s="6">
        <f ca="1">IF(MONTH(Q30-WEEKDAY(Q30)+24)=MONTH(Q30),Q30-WEEKDAY(Q30)+24,"")</f>
        <v>45279</v>
      </c>
      <c r="T35" s="6">
        <f ca="1">IF(MONTH(Q30-WEEKDAY(Q30)+25)=MONTH(Q30),Q30-WEEKDAY(Q30)+25,"")</f>
        <v>45280</v>
      </c>
      <c r="U35" s="6">
        <f ca="1">IF(MONTH(Q30-WEEKDAY(Q30)+26)=MONTH(Q30),Q30-WEEKDAY(Q30)+26,"")</f>
        <v>45281</v>
      </c>
      <c r="V35" s="6">
        <f ca="1">IF(MONTH(Q30-WEEKDAY(Q30)+27)=MONTH(Q30),Q30-WEEKDAY(Q30)+27,"")</f>
        <v>45282</v>
      </c>
      <c r="W35" s="7">
        <f ca="1">IF(MONTH(Q30-WEEKDAY(Q30)+28)=MONTH(Q30),Q30-WEEKDAY(Q30)+28,"")</f>
        <v>45283</v>
      </c>
    </row>
    <row r="36" spans="1:23" x14ac:dyDescent="0.2">
      <c r="A36" s="5">
        <f ca="1">IF(MONTH(A30-WEEKDAY(A30)+29)=MONTH(A30),A30-WEEKDAY(A30)+29,"")</f>
        <v>45228</v>
      </c>
      <c r="B36" s="6">
        <f ca="1">IF(MONTH(A30-WEEKDAY(A30)+30)=MONTH(A30),A30-WEEKDAY(A30)+30,"")</f>
        <v>45229</v>
      </c>
      <c r="C36" s="6">
        <f ca="1">IF(MONTH(A30-WEEKDAY(A30)+31)=MONTH(A30),A30-WEEKDAY(A30)+31,"")</f>
        <v>45230</v>
      </c>
      <c r="D36" s="6" t="str">
        <f ca="1">IF(MONTH(A30-WEEKDAY(A30)+32)=MONTH(A30),A30-WEEKDAY(A30)+32,"")</f>
        <v/>
      </c>
      <c r="E36" s="6" t="str">
        <f ca="1">IF(MONTH(A30-WEEKDAY(A30)+33)=MONTH(A30),A30-WEEKDAY(A30)+33,"")</f>
        <v/>
      </c>
      <c r="F36" s="6" t="str">
        <f ca="1">IF(MONTH(A30-WEEKDAY(A30)+34)=MONTH(A30),A30-WEEKDAY(A30)+34,"")</f>
        <v/>
      </c>
      <c r="G36" s="7" t="str">
        <f ca="1">IF(MONTH(A30-WEEKDAY(A30)+35)=MONTH(A30),A30-WEEKDAY(A30)+35,"")</f>
        <v/>
      </c>
      <c r="I36" s="5">
        <f ca="1">IF(MONTH(I30-WEEKDAY(I30)+29)=MONTH(I30),I30-WEEKDAY(I30)+29,"")</f>
        <v>45256</v>
      </c>
      <c r="J36" s="6">
        <f ca="1">IF(MONTH(I30-WEEKDAY(I30)+30)=MONTH(I30),I30-WEEKDAY(I30)+30,"")</f>
        <v>45257</v>
      </c>
      <c r="K36" s="6">
        <f ca="1">IF(MONTH(I30-WEEKDAY(I30)+31)=MONTH(I30),I30-WEEKDAY(I30)+31,"")</f>
        <v>45258</v>
      </c>
      <c r="L36" s="6">
        <f ca="1">IF(MONTH(I30-WEEKDAY(I30)+32)=MONTH(I30),I30-WEEKDAY(I30)+32,"")</f>
        <v>45259</v>
      </c>
      <c r="M36" s="6">
        <f ca="1">IF(MONTH(I30-WEEKDAY(I30)+33)=MONTH(I30),I30-WEEKDAY(I30)+33,"")</f>
        <v>45260</v>
      </c>
      <c r="N36" s="6" t="str">
        <f ca="1">IF(MONTH(I30-WEEKDAY(I30)+34)=MONTH(I30),I30-WEEKDAY(I30)+34,"")</f>
        <v/>
      </c>
      <c r="O36" s="7" t="str">
        <f ca="1">IF(MONTH(I30-WEEKDAY(I30)+35)=MONTH(I30),I30-WEEKDAY(I30)+35,"")</f>
        <v/>
      </c>
      <c r="Q36" s="5">
        <f ca="1">IF(MONTH(Q30-WEEKDAY(Q30)+29)=MONTH(Q30),Q30-WEEKDAY(Q30)+29,"")</f>
        <v>45284</v>
      </c>
      <c r="R36" s="6">
        <f ca="1">IF(MONTH(Q30-WEEKDAY(Q30)+30)=MONTH(Q30),Q30-WEEKDAY(Q30)+30,"")</f>
        <v>45285</v>
      </c>
      <c r="S36" s="6">
        <f ca="1">IF(MONTH(Q30-WEEKDAY(Q30)+31)=MONTH(Q30),Q30-WEEKDAY(Q30)+31,"")</f>
        <v>45286</v>
      </c>
      <c r="T36" s="6">
        <f ca="1">IF(MONTH(Q30-WEEKDAY(Q30)+32)=MONTH(Q30),Q30-WEEKDAY(Q30)+32,"")</f>
        <v>45287</v>
      </c>
      <c r="U36" s="6">
        <f ca="1">IF(MONTH(Q30-WEEKDAY(Q30)+33)=MONTH(Q30),Q30-WEEKDAY(Q30)+33,"")</f>
        <v>45288</v>
      </c>
      <c r="V36" s="6">
        <f ca="1">IF(MONTH(Q30-WEEKDAY(Q30)+34)=MONTH(Q30),Q30-WEEKDAY(Q30)+34,"")</f>
        <v>45289</v>
      </c>
      <c r="W36" s="7">
        <f ca="1">IF(MONTH(Q30-WEEKDAY(Q30)+35)=MONTH(Q30),Q30-WEEKDAY(Q30)+35,"")</f>
        <v>45290</v>
      </c>
    </row>
    <row r="37" spans="1:23" x14ac:dyDescent="0.2">
      <c r="A37" s="8" t="str">
        <f ca="1">IF(MONTH(A30-WEEKDAY(A30)+36)=MONTH(A30),A30-WEEKDAY(A30)+36,"")</f>
        <v/>
      </c>
      <c r="B37" s="9" t="str">
        <f ca="1">IF(MONTH(A30-WEEKDAY(A30)+37)=MONTH(A30),A30-WEEKDAY(A30)+37,"")</f>
        <v/>
      </c>
      <c r="C37" s="9" t="str">
        <f ca="1">IF(MONTH(A30-WEEKDAY(A30)+38)=MONTH(A30),A30-WEEKDAY(A30)+38,"")</f>
        <v/>
      </c>
      <c r="D37" s="9" t="str">
        <f ca="1">IF(MONTH(A30-WEEKDAY(A30)+39)=MONTH(A30),A30-WEEKDAY(A30)+39,"")</f>
        <v/>
      </c>
      <c r="E37" s="9" t="str">
        <f ca="1">IF(MONTH(A30-WEEKDAY(A30)+40)=MONTH(A30),A30-WEEKDAY(A30)+40,"")</f>
        <v/>
      </c>
      <c r="F37" s="9" t="str">
        <f ca="1">IF(MONTH(A30-WEEKDAY(A30)+41)=MONTH(A30),A30-WEEKDAY(A30)+41,"")</f>
        <v/>
      </c>
      <c r="G37" s="10" t="str">
        <f ca="1">IF(MONTH(A30-WEEKDAY(A30)+42)=MONTH(A30),A30-WEEKDAY(A30)+42,"")</f>
        <v/>
      </c>
      <c r="I37" s="8" t="str">
        <f ca="1">IF(MONTH(I30-WEEKDAY(I30)+36)=MONTH(I30),I30-WEEKDAY(I30)+36,"")</f>
        <v/>
      </c>
      <c r="J37" s="9" t="str">
        <f ca="1">IF(MONTH(I30-WEEKDAY(I30)+37)=MONTH(I30),I30-WEEKDAY(I30)+37,"")</f>
        <v/>
      </c>
      <c r="K37" s="9" t="str">
        <f ca="1">IF(MONTH(I30-WEEKDAY(I30)+38)=MONTH(I30),I30-WEEKDAY(I30)+38,"")</f>
        <v/>
      </c>
      <c r="L37" s="9" t="str">
        <f ca="1">IF(MONTH(I30-WEEKDAY(I30)+39)=MONTH(I30),I30-WEEKDAY(I30)+39,"")</f>
        <v/>
      </c>
      <c r="M37" s="9" t="str">
        <f ca="1">IF(MONTH(I30-WEEKDAY(I30)+40)=MONTH(I30),I30-WEEKDAY(I30)+40,"")</f>
        <v/>
      </c>
      <c r="N37" s="9" t="str">
        <f ca="1">IF(MONTH(I30-WEEKDAY(I30)+41)=MONTH(I30),I30-WEEKDAY(I30)+41,"")</f>
        <v/>
      </c>
      <c r="O37" s="10" t="str">
        <f ca="1">IF(MONTH(I30-WEEKDAY(I30)+42)=MONTH(I30),I30-WEEKDAY(I30)+42,"")</f>
        <v/>
      </c>
      <c r="Q37" s="8">
        <f ca="1">IF(MONTH(Q30-WEEKDAY(Q30)+36)=MONTH(Q30),Q30-WEEKDAY(Q30)+36,"")</f>
        <v>45291</v>
      </c>
      <c r="R37" s="9" t="str">
        <f ca="1">IF(MONTH(Q30-WEEKDAY(Q30)+37)=MONTH(Q30),Q30-WEEKDAY(Q30)+37,"")</f>
        <v/>
      </c>
      <c r="S37" s="9" t="str">
        <f ca="1">IF(MONTH(Q30-WEEKDAY(Q30)+38)=MONTH(Q30),Q30-WEEKDAY(Q30)+38,"")</f>
        <v/>
      </c>
      <c r="T37" s="9" t="str">
        <f ca="1">IF(MONTH(Q30-WEEKDAY(Q30)+39)=MONTH(Q30),Q30-WEEKDAY(Q30)+39,"")</f>
        <v/>
      </c>
      <c r="U37" s="9" t="str">
        <f ca="1">IF(MONTH(Q30-WEEKDAY(Q30)+40)=MONTH(Q30),Q30-WEEKDAY(Q30)+40,"")</f>
        <v/>
      </c>
      <c r="V37" s="9" t="str">
        <f ca="1">IF(MONTH(Q30-WEEKDAY(Q30)+41)=MONTH(Q30),Q30-WEEKDAY(Q30)+41,"")</f>
        <v/>
      </c>
      <c r="W37" s="10" t="str">
        <f ca="1">IF(MONTH(Q30-WEEKDAY(Q30)+42)=MONTH(Q30),Q30-WEEKDAY(Q30)+42,"")</f>
        <v/>
      </c>
    </row>
    <row r="39" spans="1:23" x14ac:dyDescent="0.2">
      <c r="A39" t="s">
        <v>6</v>
      </c>
    </row>
    <row r="40" spans="1:23" x14ac:dyDescent="0.2">
      <c r="A40" s="15" t="s">
        <v>5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</sheetData>
  <mergeCells count="14">
    <mergeCell ref="A1:W1"/>
    <mergeCell ref="A3:G3"/>
    <mergeCell ref="I3:O3"/>
    <mergeCell ref="Q3:W3"/>
    <mergeCell ref="A12:G12"/>
    <mergeCell ref="I12:O12"/>
    <mergeCell ref="Q12:W12"/>
    <mergeCell ref="A21:G21"/>
    <mergeCell ref="I21:O21"/>
    <mergeCell ref="Q21:W21"/>
    <mergeCell ref="A40:O40"/>
    <mergeCell ref="A30:G30"/>
    <mergeCell ref="I30:O30"/>
    <mergeCell ref="Q30:W30"/>
  </mergeCells>
  <phoneticPr fontId="0" type="noConversion"/>
  <hyperlinks>
    <hyperlink ref="A40" r:id="rId1" xr:uid="{00000000-0004-0000-0000-000000000000}"/>
  </hyperlinks>
  <printOptions horizontalCentered="1" verticalCentered="1"/>
  <pageMargins left="0.75" right="0.75" top="1" bottom="1" header="0.5" footer="0.5"/>
  <pageSetup scale="120" orientation="portrait" horizontalDpi="4294967294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Calendar</vt:lpstr>
      <vt:lpstr>FallUseYear</vt:lpstr>
      <vt:lpstr>Gregorian</vt:lpstr>
      <vt:lpstr>Julian</vt:lpstr>
      <vt:lpstr>ReformJump</vt:lpstr>
      <vt:lpstr>UseYear</vt:lpstr>
      <vt:lpstr>Year</vt:lpstr>
    </vt:vector>
  </TitlesOfParts>
  <LinksUpToDate>false</LinksUpToDate>
  <SharedDoc>false</SharedDoc>
  <HyperlinkBase>http://www.isaacsoft.com/CoolStuff/PerpetualCalendar.html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Perpetual Calendar</dc:title>
  <dc:creator>Tony Isaac</dc:creator>
  <dc:description>Type any year in cell A1, from 1901 to 9998, and this spreadsheet will display the calendar for that year.</dc:description>
  <cp:lastModifiedBy>Tony Isaac</cp:lastModifiedBy>
  <cp:lastPrinted>2006-06-08T16:28:40Z</cp:lastPrinted>
  <dcterms:created xsi:type="dcterms:W3CDTF">2005-01-04T04:17:36Z</dcterms:created>
  <dcterms:modified xsi:type="dcterms:W3CDTF">2023-08-16T21:59:44Z</dcterms:modified>
</cp:coreProperties>
</file>